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eredias/Documents/Shu files/MP/Experiments/Micropollutants/MTP/"/>
    </mc:Choice>
  </mc:AlternateContent>
  <xr:revisionPtr revIDLastSave="0" documentId="13_ncr:1_{828253FA-48CF-AD41-88E4-60B066426AE6}" xr6:coauthVersionLast="36" xr6:coauthVersionMax="36" xr10:uidLastSave="{00000000-0000-0000-0000-000000000000}"/>
  <bookViews>
    <workbookView xWindow="7560" yWindow="500" windowWidth="20220" windowHeight="17500" activeTab="3" xr2:uid="{00000000-000D-0000-FFFF-FFFF00000000}"/>
  </bookViews>
  <sheets>
    <sheet name="8 mlh" sheetId="3" r:id="rId1"/>
    <sheet name="6 &amp; 4 mlh" sheetId="8" r:id="rId2"/>
    <sheet name="2 1 &amp; 10 mlh" sheetId="10" r:id="rId3"/>
    <sheet name="Summary 3" sheetId="1" r:id="rId4"/>
    <sheet name="mother sol" sheetId="9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" i="1" l="1"/>
  <c r="I13" i="10" l="1"/>
  <c r="I14" i="10"/>
  <c r="I15" i="10"/>
  <c r="I16" i="10"/>
  <c r="I17" i="10"/>
  <c r="I18" i="10"/>
  <c r="I12" i="10"/>
  <c r="C40" i="1" l="1"/>
  <c r="C36" i="1"/>
  <c r="C35" i="1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S10" i="1"/>
  <c r="S9" i="1"/>
  <c r="U9" i="1" s="1"/>
  <c r="J20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J35" i="10"/>
  <c r="K18" i="10"/>
  <c r="K17" i="10"/>
  <c r="K16" i="10"/>
  <c r="K15" i="10"/>
  <c r="K14" i="10"/>
  <c r="K13" i="10"/>
  <c r="K12" i="10"/>
  <c r="L3" i="10"/>
  <c r="K11" i="10"/>
  <c r="K10" i="10"/>
  <c r="K9" i="10"/>
  <c r="K8" i="10"/>
  <c r="K7" i="10"/>
  <c r="K6" i="10"/>
  <c r="K5" i="10"/>
  <c r="K4" i="10"/>
  <c r="K3" i="10"/>
  <c r="J4" i="10"/>
  <c r="J5" i="10"/>
  <c r="J6" i="10"/>
  <c r="J7" i="10"/>
  <c r="J8" i="10"/>
  <c r="J9" i="10"/>
  <c r="J10" i="10"/>
  <c r="J11" i="10"/>
  <c r="J3" i="10"/>
  <c r="L1" i="10"/>
  <c r="L6" i="10" s="1"/>
  <c r="R9" i="1"/>
  <c r="R10" i="1" s="1"/>
  <c r="Q9" i="1"/>
  <c r="P12" i="1"/>
  <c r="P11" i="1"/>
  <c r="P10" i="1"/>
  <c r="P9" i="1"/>
  <c r="C37" i="1"/>
  <c r="C38" i="1"/>
  <c r="C39" i="1"/>
  <c r="L12" i="10" l="1"/>
  <c r="L11" i="10"/>
  <c r="L4" i="10"/>
  <c r="L16" i="10"/>
  <c r="L8" i="10"/>
  <c r="L15" i="10"/>
  <c r="L7" i="10"/>
  <c r="L17" i="10"/>
  <c r="L13" i="10"/>
  <c r="L9" i="10"/>
  <c r="B36" i="1" s="1"/>
  <c r="L5" i="10"/>
  <c r="L18" i="10"/>
  <c r="L14" i="10"/>
  <c r="B35" i="1" s="1"/>
  <c r="L10" i="10"/>
  <c r="T9" i="1"/>
  <c r="U10" i="1" l="1"/>
  <c r="L19" i="10"/>
  <c r="M6" i="8"/>
  <c r="M7" i="8"/>
  <c r="M10" i="8"/>
  <c r="M11" i="8"/>
  <c r="M14" i="8"/>
  <c r="M15" i="8"/>
  <c r="M18" i="8"/>
  <c r="M3" i="8"/>
  <c r="M10" i="1"/>
  <c r="M9" i="1"/>
  <c r="N9" i="1"/>
  <c r="L1" i="8" s="1"/>
  <c r="L9" i="1"/>
  <c r="L10" i="1" s="1"/>
  <c r="K9" i="1"/>
  <c r="L1" i="3" s="1"/>
  <c r="J10" i="1"/>
  <c r="J9" i="1"/>
  <c r="K18" i="8"/>
  <c r="L18" i="8" s="1"/>
  <c r="B37" i="1" s="1"/>
  <c r="K17" i="8"/>
  <c r="K16" i="8"/>
  <c r="K15" i="8"/>
  <c r="K14" i="8"/>
  <c r="L14" i="8" s="1"/>
  <c r="K13" i="8"/>
  <c r="K12" i="8"/>
  <c r="K11" i="8"/>
  <c r="J11" i="8"/>
  <c r="J12" i="8"/>
  <c r="M12" i="8" s="1"/>
  <c r="J13" i="8"/>
  <c r="M13" i="8" s="1"/>
  <c r="J14" i="8"/>
  <c r="J15" i="8"/>
  <c r="J16" i="8"/>
  <c r="M16" i="8" s="1"/>
  <c r="J17" i="8"/>
  <c r="M17" i="8" s="1"/>
  <c r="J18" i="8"/>
  <c r="K10" i="8"/>
  <c r="L10" i="8" s="1"/>
  <c r="K9" i="8"/>
  <c r="K8" i="8"/>
  <c r="K7" i="8"/>
  <c r="K6" i="8"/>
  <c r="L6" i="8" s="1"/>
  <c r="B38" i="1" s="1"/>
  <c r="K5" i="8"/>
  <c r="K4" i="8"/>
  <c r="K3" i="8"/>
  <c r="J4" i="8"/>
  <c r="M4" i="8" s="1"/>
  <c r="J5" i="8"/>
  <c r="M5" i="8" s="1"/>
  <c r="J6" i="8"/>
  <c r="J7" i="8"/>
  <c r="J8" i="8"/>
  <c r="M8" i="8" s="1"/>
  <c r="J9" i="8"/>
  <c r="M9" i="8" s="1"/>
  <c r="J10" i="8"/>
  <c r="J3" i="8"/>
  <c r="L24" i="10" l="1"/>
  <c r="L29" i="10"/>
  <c r="L23" i="10"/>
  <c r="L22" i="10"/>
  <c r="L32" i="10"/>
  <c r="L28" i="10"/>
  <c r="L35" i="10"/>
  <c r="L34" i="10"/>
  <c r="L33" i="10"/>
  <c r="L31" i="10"/>
  <c r="L30" i="10"/>
  <c r="B40" i="1" s="1"/>
  <c r="L25" i="10"/>
  <c r="L27" i="10"/>
  <c r="L26" i="10"/>
  <c r="L21" i="10"/>
  <c r="L20" i="10"/>
  <c r="L7" i="8"/>
  <c r="L11" i="8"/>
  <c r="L15" i="8"/>
  <c r="L3" i="8"/>
  <c r="L4" i="8"/>
  <c r="L8" i="8"/>
  <c r="L12" i="8"/>
  <c r="L16" i="8"/>
  <c r="L5" i="8"/>
  <c r="L9" i="8"/>
  <c r="L13" i="8"/>
  <c r="L17" i="8"/>
  <c r="O9" i="1"/>
  <c r="O10" i="1" s="1"/>
  <c r="M4" i="3" l="1"/>
  <c r="M5" i="3"/>
  <c r="M6" i="3"/>
  <c r="M7" i="3"/>
  <c r="M8" i="3"/>
  <c r="M9" i="3"/>
  <c r="M10" i="3"/>
  <c r="M11" i="3"/>
  <c r="M12" i="3"/>
  <c r="M13" i="3"/>
  <c r="M14" i="3"/>
  <c r="M15" i="3"/>
  <c r="M3" i="3"/>
  <c r="L6" i="3"/>
  <c r="L11" i="3"/>
  <c r="K15" i="3"/>
  <c r="K14" i="3"/>
  <c r="K13" i="3"/>
  <c r="K12" i="3"/>
  <c r="K11" i="3"/>
  <c r="K10" i="3"/>
  <c r="K9" i="3"/>
  <c r="K8" i="3"/>
  <c r="K7" i="3"/>
  <c r="K6" i="3"/>
  <c r="K5" i="3"/>
  <c r="L5" i="3" s="1"/>
  <c r="K4" i="3"/>
  <c r="L4" i="3" s="1"/>
  <c r="K3" i="3"/>
  <c r="J4" i="3"/>
  <c r="J5" i="3"/>
  <c r="J6" i="3"/>
  <c r="J7" i="3"/>
  <c r="J8" i="3"/>
  <c r="J9" i="3"/>
  <c r="J10" i="3"/>
  <c r="J11" i="3"/>
  <c r="J12" i="3"/>
  <c r="J13" i="3"/>
  <c r="J14" i="3"/>
  <c r="J15" i="3"/>
  <c r="J3" i="3"/>
  <c r="L7" i="3"/>
  <c r="B39" i="1" s="1"/>
  <c r="L15" i="3" l="1"/>
  <c r="L14" i="3"/>
  <c r="L13" i="3"/>
  <c r="L12" i="3"/>
  <c r="L8" i="3"/>
  <c r="L3" i="3"/>
  <c r="L10" i="3"/>
  <c r="L9" i="3"/>
  <c r="I9" i="1"/>
  <c r="H9" i="1"/>
  <c r="E9" i="1"/>
  <c r="C9" i="1"/>
  <c r="AD4" i="1"/>
  <c r="AC4" i="1"/>
  <c r="AA4" i="1"/>
  <c r="Z4" i="1"/>
  <c r="X4" i="1"/>
  <c r="W4" i="1"/>
  <c r="U4" i="1"/>
  <c r="T4" i="1"/>
  <c r="U5" i="1" s="1"/>
  <c r="R4" i="1"/>
  <c r="Q4" i="1"/>
  <c r="O4" i="1"/>
  <c r="N4" i="1"/>
  <c r="L4" i="1"/>
  <c r="K4" i="1"/>
  <c r="I4" i="1"/>
  <c r="H4" i="1"/>
  <c r="I5" i="1" s="1"/>
  <c r="AA5" i="1" l="1"/>
  <c r="O5" i="1"/>
  <c r="L5" i="1"/>
  <c r="R5" i="1"/>
  <c r="X5" i="1"/>
  <c r="AD5" i="1"/>
  <c r="I10" i="1"/>
  <c r="B9" i="1"/>
  <c r="C10" i="1" s="1"/>
  <c r="F9" i="1"/>
  <c r="F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 HD</author>
  </authors>
  <commentList>
    <comment ref="P8" authorId="0" shapeId="0" xr:uid="{CCA4665E-2D83-D84A-A8E3-6AB1DE212E62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here she did a test to see if the MTP degrades outside the fridge.! and 2 are at 4 degrees and 3 and 4 are at 20.</t>
        </r>
      </text>
    </comment>
    <comment ref="S8" authorId="0" shapeId="0" xr:uid="{7E49BC32-6AC1-6049-9BF7-92545A0B61CF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here she did a test to see if the MTP degrades outside the fridge.! and 2 are at 4 degrees and 3 and 4 are at 20.</t>
        </r>
      </text>
    </comment>
  </commentList>
</comments>
</file>

<file path=xl/sharedStrings.xml><?xml version="1.0" encoding="utf-8"?>
<sst xmlns="http://schemas.openxmlformats.org/spreadsheetml/2006/main" count="1323" uniqueCount="138">
  <si>
    <t>Mother sol</t>
  </si>
  <si>
    <t xml:space="preserve">New solution </t>
  </si>
  <si>
    <t>sheet mother sol</t>
  </si>
  <si>
    <t>sheet 10 &amp; 8</t>
  </si>
  <si>
    <t>sheet 6</t>
  </si>
  <si>
    <t>sheet 4</t>
  </si>
  <si>
    <t>sheet 2</t>
  </si>
  <si>
    <t>sheet 1mLh</t>
  </si>
  <si>
    <t>Cout (ug/L)</t>
  </si>
  <si>
    <t>aver</t>
  </si>
  <si>
    <t>σ</t>
  </si>
  <si>
    <t>&gt;3300</t>
  </si>
  <si>
    <t>RSD</t>
  </si>
  <si>
    <t>DF 50</t>
  </si>
  <si>
    <t>sheet 10 8 6</t>
  </si>
  <si>
    <t>Exp. N10</t>
  </si>
  <si>
    <t>F (mL/h)</t>
  </si>
  <si>
    <t>Cn</t>
  </si>
  <si>
    <t>t to eq. (min)</t>
  </si>
  <si>
    <t>P</t>
  </si>
  <si>
    <t>Exp. N11</t>
  </si>
  <si>
    <t>Different Membrane</t>
  </si>
  <si>
    <t>Report date</t>
  </si>
  <si>
    <t>Clientname</t>
  </si>
  <si>
    <t>SHER</t>
  </si>
  <si>
    <t>Projectnumber</t>
  </si>
  <si>
    <t>N006.01</t>
  </si>
  <si>
    <t>Projectname</t>
  </si>
  <si>
    <t>Sample date</t>
  </si>
  <si>
    <t>Sample description</t>
  </si>
  <si>
    <t>Matrix</t>
  </si>
  <si>
    <t>Water</t>
  </si>
  <si>
    <t>Sample ID</t>
  </si>
  <si>
    <t>W00032605001</t>
  </si>
  <si>
    <t>Test</t>
  </si>
  <si>
    <t>Parameter</t>
  </si>
  <si>
    <t>Result</t>
  </si>
  <si>
    <t>Units</t>
  </si>
  <si>
    <t>Metoprolol</t>
  </si>
  <si>
    <t>µg/L</t>
  </si>
  <si>
    <t>W00032605002</t>
  </si>
  <si>
    <t>W00032605003</t>
  </si>
  <si>
    <t>W00032605004</t>
  </si>
  <si>
    <t>W00032605005</t>
  </si>
  <si>
    <t>W00032605006</t>
  </si>
  <si>
    <t>W00032605007</t>
  </si>
  <si>
    <t>W00032605008</t>
  </si>
  <si>
    <t>W00032605009</t>
  </si>
  <si>
    <t>W00032605010</t>
  </si>
  <si>
    <t>W00032605011</t>
  </si>
  <si>
    <t>W00032605012</t>
  </si>
  <si>
    <t>W00032605013</t>
  </si>
  <si>
    <t>W00032605014</t>
  </si>
  <si>
    <t>W00032605015</t>
  </si>
  <si>
    <t>W00032605016</t>
  </si>
  <si>
    <t>W00032605017</t>
  </si>
  <si>
    <t>W00032605018</t>
  </si>
  <si>
    <t>W00032605019</t>
  </si>
  <si>
    <t>W00032605020</t>
  </si>
  <si>
    <t>W00032605021</t>
  </si>
  <si>
    <t>W00032605022</t>
  </si>
  <si>
    <t>W00032605023</t>
  </si>
  <si>
    <t>W00032605024</t>
  </si>
  <si>
    <t>W00032605025</t>
  </si>
  <si>
    <r>
      <t>C</t>
    </r>
    <r>
      <rPr>
        <b/>
        <sz val="8"/>
        <color theme="1"/>
        <rFont val="Calibri"/>
        <family val="2"/>
        <scheme val="minor"/>
      </rPr>
      <t>in</t>
    </r>
    <r>
      <rPr>
        <b/>
        <sz val="11"/>
        <color theme="1"/>
        <rFont val="Calibri"/>
        <family val="2"/>
        <scheme val="minor"/>
      </rPr>
      <t xml:space="preserve"> (ug/L)=</t>
    </r>
  </si>
  <si>
    <t>UV</t>
  </si>
  <si>
    <t>t (min)</t>
  </si>
  <si>
    <t>t (h)</t>
  </si>
  <si>
    <r>
      <t>C</t>
    </r>
    <r>
      <rPr>
        <b/>
        <sz val="8"/>
        <color theme="1"/>
        <rFont val="Calibri"/>
        <family val="2"/>
        <scheme val="minor"/>
      </rPr>
      <t>out</t>
    </r>
    <r>
      <rPr>
        <b/>
        <sz val="11"/>
        <color theme="1"/>
        <rFont val="Calibri"/>
        <family val="2"/>
        <scheme val="minor"/>
      </rPr>
      <t xml:space="preserve"> (ug/L)</t>
    </r>
  </si>
  <si>
    <t>V (mL)</t>
  </si>
  <si>
    <t>Off</t>
  </si>
  <si>
    <t>On</t>
  </si>
  <si>
    <t>Exp. N12</t>
  </si>
  <si>
    <t>W00032630018</t>
  </si>
  <si>
    <t>W00032630017</t>
  </si>
  <si>
    <t>W00032630016</t>
  </si>
  <si>
    <t>W00032630015</t>
  </si>
  <si>
    <t>W00032630014</t>
  </si>
  <si>
    <t>W00032630013</t>
  </si>
  <si>
    <t>W00032630012</t>
  </si>
  <si>
    <t>W00032630011</t>
  </si>
  <si>
    <t>W00032630010</t>
  </si>
  <si>
    <t>W00032630009</t>
  </si>
  <si>
    <t>W00032630008</t>
  </si>
  <si>
    <t>W00032630007</t>
  </si>
  <si>
    <t>W00032630006</t>
  </si>
  <si>
    <t>W00032630005</t>
  </si>
  <si>
    <t>W00032630004</t>
  </si>
  <si>
    <t>W00032630003</t>
  </si>
  <si>
    <t>W00032630002</t>
  </si>
  <si>
    <t>W00032630001</t>
  </si>
  <si>
    <t>Sheet 8</t>
  </si>
  <si>
    <t>Sheet 6&amp;4</t>
  </si>
  <si>
    <t>v</t>
  </si>
  <si>
    <t>W00032641001</t>
  </si>
  <si>
    <t>W00032641002</t>
  </si>
  <si>
    <t>W00032641003</t>
  </si>
  <si>
    <t>W00032641004</t>
  </si>
  <si>
    <t>W00032641005</t>
  </si>
  <si>
    <t>W00032641006</t>
  </si>
  <si>
    <t>W00032667001</t>
  </si>
  <si>
    <t>W00032667002</t>
  </si>
  <si>
    <t>W00032667003</t>
  </si>
  <si>
    <t>W00032667004</t>
  </si>
  <si>
    <t>W00032667005</t>
  </si>
  <si>
    <t>W00032667006</t>
  </si>
  <si>
    <t>W00032667007</t>
  </si>
  <si>
    <t>W00032667008</t>
  </si>
  <si>
    <t>W00032667009</t>
  </si>
  <si>
    <t>W00032667010</t>
  </si>
  <si>
    <t>W00032667011</t>
  </si>
  <si>
    <t>W00032667012</t>
  </si>
  <si>
    <t>W00032667013</t>
  </si>
  <si>
    <t>W00032667014</t>
  </si>
  <si>
    <t>W00032667015</t>
  </si>
  <si>
    <t>W00032667016</t>
  </si>
  <si>
    <t>W00032667017</t>
  </si>
  <si>
    <t>W00032667018</t>
  </si>
  <si>
    <t>W00032667019</t>
  </si>
  <si>
    <t>W00032667020</t>
  </si>
  <si>
    <t>W00032667021</t>
  </si>
  <si>
    <t>W00032667022</t>
  </si>
  <si>
    <t>W00032667023</t>
  </si>
  <si>
    <t>W00032667024</t>
  </si>
  <si>
    <t>W00032667025</t>
  </si>
  <si>
    <t>W00032667026</t>
  </si>
  <si>
    <t>W00032667027</t>
  </si>
  <si>
    <t>W00032667028</t>
  </si>
  <si>
    <t>W00032667029</t>
  </si>
  <si>
    <t>W00032667030</t>
  </si>
  <si>
    <t>W00032667031</t>
  </si>
  <si>
    <t>W00032667032</t>
  </si>
  <si>
    <t>W00032667033</t>
  </si>
  <si>
    <t>W00032667034</t>
  </si>
  <si>
    <t>mother sol</t>
  </si>
  <si>
    <t>2 1 &amp; 10 mlh</t>
  </si>
  <si>
    <t>AGPT10</t>
  </si>
  <si>
    <t>mg/L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</si>
</sst>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"/>
    <numFmt numFmtId="166" formatCode="0.0"/>
  </numFmts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4" fillId="0" borderId="0"/>
    <xf numFmtId="0" fontId="1" fillId="0" borderId="0"/>
  </cellStyleXfs>
  <cellXfs count="69">
    <xf numFmtId="0" fontId="0" fillId="0" borderId="0" xfId="0"/>
    <xf numFmtId="0" fontId="3" fillId="0" borderId="0" xfId="0" applyFont="1"/>
    <xf numFmtId="14" fontId="0" fillId="0" borderId="1" xfId="0" applyNumberFormat="1" applyBorder="1"/>
    <xf numFmtId="0" fontId="0" fillId="0" borderId="2" xfId="0" applyBorder="1"/>
    <xf numFmtId="14" fontId="0" fillId="0" borderId="2" xfId="0" applyNumberFormat="1" applyBorder="1"/>
    <xf numFmtId="0" fontId="0" fillId="0" borderId="3" xfId="0" applyBorder="1"/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0" fontId="0" fillId="0" borderId="4" xfId="0" applyBorder="1"/>
    <xf numFmtId="0" fontId="0" fillId="2" borderId="0" xfId="0" applyFill="1" applyBorder="1"/>
    <xf numFmtId="1" fontId="0" fillId="0" borderId="5" xfId="0" applyNumberFormat="1" applyBorder="1"/>
    <xf numFmtId="0" fontId="0" fillId="0" borderId="0" xfId="0" applyBorder="1"/>
    <xf numFmtId="0" fontId="0" fillId="0" borderId="5" xfId="0" applyBorder="1"/>
    <xf numFmtId="164" fontId="0" fillId="0" borderId="5" xfId="1" applyNumberFormat="1" applyFont="1" applyBorder="1"/>
    <xf numFmtId="0" fontId="3" fillId="0" borderId="0" xfId="0" applyFont="1" applyBorder="1" applyAlignment="1">
      <alignment horizontal="right"/>
    </xf>
    <xf numFmtId="10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4" fontId="0" fillId="0" borderId="6" xfId="0" applyNumberFormat="1" applyBorder="1"/>
    <xf numFmtId="0" fontId="3" fillId="2" borderId="0" xfId="0" applyFont="1" applyFill="1"/>
    <xf numFmtId="165" fontId="0" fillId="0" borderId="0" xfId="0" applyNumberFormat="1"/>
    <xf numFmtId="2" fontId="0" fillId="0" borderId="0" xfId="0" applyNumberFormat="1"/>
    <xf numFmtId="1" fontId="0" fillId="0" borderId="0" xfId="0" applyNumberFormat="1"/>
    <xf numFmtId="0" fontId="4" fillId="0" borderId="0" xfId="2" applyAlignment="1">
      <alignment horizontal="left"/>
    </xf>
    <xf numFmtId="15" fontId="4" fillId="0" borderId="0" xfId="2" applyNumberFormat="1" applyAlignment="1">
      <alignment horizontal="left"/>
    </xf>
    <xf numFmtId="0" fontId="4" fillId="0" borderId="0" xfId="2"/>
    <xf numFmtId="0" fontId="5" fillId="0" borderId="0" xfId="0" applyFont="1"/>
    <xf numFmtId="0" fontId="5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165" fontId="4" fillId="0" borderId="0" xfId="2" applyNumberFormat="1"/>
    <xf numFmtId="0" fontId="0" fillId="0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1" fontId="4" fillId="0" borderId="0" xfId="2" applyNumberFormat="1"/>
    <xf numFmtId="166" fontId="0" fillId="0" borderId="0" xfId="0" applyNumberFormat="1" applyAlignment="1">
      <alignment horizontal="center" vertical="center"/>
    </xf>
    <xf numFmtId="0" fontId="1" fillId="0" borderId="0" xfId="3"/>
    <xf numFmtId="0" fontId="1" fillId="0" borderId="0" xfId="3" applyAlignment="1">
      <alignment horizontal="left"/>
    </xf>
    <xf numFmtId="15" fontId="1" fillId="0" borderId="0" xfId="3" applyNumberFormat="1" applyAlignment="1">
      <alignment horizontal="left"/>
    </xf>
    <xf numFmtId="0" fontId="1" fillId="0" borderId="0" xfId="0" applyFont="1"/>
    <xf numFmtId="0" fontId="1" fillId="0" borderId="0" xfId="3" applyFont="1"/>
    <xf numFmtId="166" fontId="1" fillId="0" borderId="0" xfId="0" applyNumberFormat="1" applyFont="1"/>
    <xf numFmtId="14" fontId="1" fillId="0" borderId="1" xfId="0" applyNumberFormat="1" applyFont="1" applyBorder="1"/>
    <xf numFmtId="0" fontId="1" fillId="0" borderId="0" xfId="2" applyFont="1" applyAlignment="1">
      <alignment horizontal="left"/>
    </xf>
    <xf numFmtId="14" fontId="0" fillId="0" borderId="9" xfId="0" applyNumberFormat="1" applyBorder="1"/>
    <xf numFmtId="0" fontId="0" fillId="0" borderId="10" xfId="0" applyBorder="1"/>
    <xf numFmtId="0" fontId="0" fillId="0" borderId="11" xfId="0" applyBorder="1"/>
    <xf numFmtId="0" fontId="0" fillId="0" borderId="10" xfId="0" applyBorder="1" applyAlignment="1">
      <alignment horizontal="center" vertical="center"/>
    </xf>
    <xf numFmtId="166" fontId="1" fillId="0" borderId="10" xfId="0" applyNumberFormat="1" applyFont="1" applyBorder="1"/>
    <xf numFmtId="0" fontId="1" fillId="0" borderId="10" xfId="3" applyBorder="1"/>
    <xf numFmtId="165" fontId="0" fillId="0" borderId="0" xfId="0" applyNumberFormat="1" applyFont="1"/>
    <xf numFmtId="1" fontId="1" fillId="0" borderId="0" xfId="2" applyNumberFormat="1" applyFont="1"/>
    <xf numFmtId="165" fontId="0" fillId="0" borderId="10" xfId="0" applyNumberFormat="1" applyFont="1" applyBorder="1"/>
    <xf numFmtId="1" fontId="1" fillId="0" borderId="10" xfId="2" applyNumberFormat="1" applyFont="1" applyBorder="1"/>
    <xf numFmtId="166" fontId="0" fillId="0" borderId="0" xfId="0" applyNumberFormat="1"/>
    <xf numFmtId="165" fontId="0" fillId="4" borderId="0" xfId="0" applyNumberFormat="1" applyFont="1" applyFill="1"/>
    <xf numFmtId="165" fontId="1" fillId="0" borderId="0" xfId="3" applyNumberFormat="1"/>
    <xf numFmtId="166" fontId="1" fillId="0" borderId="0" xfId="3" applyNumberFormat="1"/>
    <xf numFmtId="0" fontId="0" fillId="0" borderId="7" xfId="0" applyBorder="1" applyAlignment="1">
      <alignment horizontal="center" vertical="center"/>
    </xf>
    <xf numFmtId="0" fontId="1" fillId="0" borderId="7" xfId="3" applyBorder="1"/>
    <xf numFmtId="0" fontId="0" fillId="0" borderId="7" xfId="0" applyFill="1" applyBorder="1" applyAlignment="1">
      <alignment horizontal="center" vertical="center"/>
    </xf>
    <xf numFmtId="166" fontId="1" fillId="0" borderId="7" xfId="3" applyNumberFormat="1" applyBorder="1"/>
    <xf numFmtId="165" fontId="1" fillId="0" borderId="7" xfId="3" applyNumberFormat="1" applyBorder="1"/>
    <xf numFmtId="1" fontId="0" fillId="0" borderId="0" xfId="0" applyNumberFormat="1" applyBorder="1"/>
    <xf numFmtId="10" fontId="0" fillId="0" borderId="0" xfId="0" applyNumberFormat="1" applyBorder="1"/>
    <xf numFmtId="165" fontId="1" fillId="5" borderId="0" xfId="3" applyNumberFormat="1" applyFill="1"/>
    <xf numFmtId="165" fontId="0" fillId="5" borderId="0" xfId="0" applyNumberFormat="1" applyFont="1" applyFill="1"/>
    <xf numFmtId="165" fontId="0" fillId="0" borderId="0" xfId="0" applyNumberFormat="1" applyFont="1" applyFill="1"/>
    <xf numFmtId="165" fontId="4" fillId="5" borderId="0" xfId="2" applyNumberFormat="1" applyFill="1"/>
  </cellXfs>
  <cellStyles count="4">
    <cellStyle name="Normal" xfId="0" builtinId="0"/>
    <cellStyle name="Normal 2" xfId="2" xr:uid="{00000000-0005-0000-0000-000001000000}"/>
    <cellStyle name="Normal 3" xfId="3" xr:uid="{00000000-0005-0000-0000-000002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'8 mlh'!$I$5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'8 mlh'!$L$5</c:f>
              <c:numCache>
                <c:formatCode>0.000</c:formatCode>
                <c:ptCount val="1"/>
                <c:pt idx="0">
                  <c:v>0.92023809523809519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42-D64D-92C5-2A82835F2073}"/>
            </c:ext>
          </c:extLst>
        </c:ser>
        <c:ser>
          <c:idx val="0"/>
          <c:order val="1"/>
          <c:tx>
            <c:strRef>
              <c:f>'8 mlh'!$L$2</c:f>
              <c:strCache>
                <c:ptCount val="1"/>
                <c:pt idx="0">
                  <c:v>Cn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'8 mlh'!$I$6:$I$15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90</c:v>
                </c:pt>
                <c:pt idx="8">
                  <c:v>120</c:v>
                </c:pt>
                <c:pt idx="9">
                  <c:v>150</c:v>
                </c:pt>
              </c:numCache>
            </c:numRef>
          </c:xVal>
          <c:yVal>
            <c:numRef>
              <c:f>'8 mlh'!$L$6:$L$15</c:f>
              <c:numCache>
                <c:formatCode>0.000</c:formatCode>
                <c:ptCount val="10"/>
                <c:pt idx="0">
                  <c:v>0.84761904761904761</c:v>
                </c:pt>
                <c:pt idx="1">
                  <c:v>0.55238095238095242</c:v>
                </c:pt>
                <c:pt idx="2">
                  <c:v>0.54523809523809519</c:v>
                </c:pt>
                <c:pt idx="3">
                  <c:v>0.53809523809523807</c:v>
                </c:pt>
                <c:pt idx="4">
                  <c:v>0.54523809523809519</c:v>
                </c:pt>
                <c:pt idx="5">
                  <c:v>0.56428571428571428</c:v>
                </c:pt>
                <c:pt idx="6">
                  <c:v>0.56428571428571428</c:v>
                </c:pt>
                <c:pt idx="7">
                  <c:v>0.58690476190476193</c:v>
                </c:pt>
                <c:pt idx="8">
                  <c:v>0.61785714285714288</c:v>
                </c:pt>
                <c:pt idx="9">
                  <c:v>0.60595238095238091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42-D64D-92C5-2A82835F2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9775040"/>
        <c:axId val="2052599168"/>
      </c:scatterChart>
      <c:valAx>
        <c:axId val="1979775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2599168"/>
        <c:crosses val="autoZero"/>
        <c:crossBetween val="midCat"/>
      </c:valAx>
      <c:valAx>
        <c:axId val="2052599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9775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'6 &amp; 4 mlh'!$L$2</c:f>
              <c:strCache>
                <c:ptCount val="1"/>
                <c:pt idx="0">
                  <c:v>Cn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'6 &amp; 4 mlh'!$I$3:$I$10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</c:numCache>
            </c:numRef>
          </c:xVal>
          <c:yVal>
            <c:numRef>
              <c:f>'6 &amp; 4 mlh'!$L$3:$L$10</c:f>
              <c:numCache>
                <c:formatCode>0.000</c:formatCode>
                <c:ptCount val="8"/>
                <c:pt idx="0">
                  <c:v>0.88175876411170528</c:v>
                </c:pt>
                <c:pt idx="1">
                  <c:v>0.96256684491978606</c:v>
                </c:pt>
                <c:pt idx="2">
                  <c:v>0.53475935828877008</c:v>
                </c:pt>
                <c:pt idx="3">
                  <c:v>0.49910873440285203</c:v>
                </c:pt>
                <c:pt idx="4">
                  <c:v>0.51574569221628042</c:v>
                </c:pt>
                <c:pt idx="5">
                  <c:v>0.50742721330956631</c:v>
                </c:pt>
                <c:pt idx="6">
                  <c:v>0.49910873440285203</c:v>
                </c:pt>
                <c:pt idx="7">
                  <c:v>0.48484848484848486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BF-9544-A072-8403A43CC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602031"/>
        <c:axId val="434013632"/>
      </c:scatterChart>
      <c:valAx>
        <c:axId val="21116020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013632"/>
        <c:crosses val="autoZero"/>
        <c:crossBetween val="midCat"/>
      </c:valAx>
      <c:valAx>
        <c:axId val="43401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16020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'6 &amp; 4 mlh'!$L$2</c:f>
              <c:strCache>
                <c:ptCount val="1"/>
                <c:pt idx="0">
                  <c:v>Cn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'6 &amp; 4 mlh'!$I$11:$I$18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185</c:v>
                </c:pt>
                <c:pt idx="7">
                  <c:v>210</c:v>
                </c:pt>
              </c:numCache>
            </c:numRef>
          </c:xVal>
          <c:yVal>
            <c:numRef>
              <c:f>'6 &amp; 4 mlh'!$L$11:$L$18</c:f>
              <c:numCache>
                <c:formatCode>0.000</c:formatCode>
                <c:ptCount val="8"/>
                <c:pt idx="0">
                  <c:v>0.87700534759358284</c:v>
                </c:pt>
                <c:pt idx="1">
                  <c:v>0.74747474747474751</c:v>
                </c:pt>
                <c:pt idx="2">
                  <c:v>0.46226975638740342</c:v>
                </c:pt>
                <c:pt idx="3">
                  <c:v>0.45632798573975042</c:v>
                </c:pt>
                <c:pt idx="4">
                  <c:v>0.41473559120617942</c:v>
                </c:pt>
                <c:pt idx="5">
                  <c:v>0.42305407011289364</c:v>
                </c:pt>
                <c:pt idx="6">
                  <c:v>0.39572192513368987</c:v>
                </c:pt>
                <c:pt idx="7">
                  <c:v>0.37908496732026142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DA-C54A-9E45-98080223C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602031"/>
        <c:axId val="434013632"/>
      </c:scatterChart>
      <c:valAx>
        <c:axId val="21116020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013632"/>
        <c:crosses val="autoZero"/>
        <c:crossBetween val="midCat"/>
      </c:valAx>
      <c:valAx>
        <c:axId val="43401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16020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 mL/h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 1 &amp; 10 mlh'!$I$3:$I$11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60</c:v>
                </c:pt>
                <c:pt idx="3">
                  <c:v>120</c:v>
                </c:pt>
                <c:pt idx="4">
                  <c:v>180</c:v>
                </c:pt>
                <c:pt idx="5">
                  <c:v>240</c:v>
                </c:pt>
                <c:pt idx="6">
                  <c:v>300</c:v>
                </c:pt>
                <c:pt idx="7">
                  <c:v>360</c:v>
                </c:pt>
                <c:pt idx="8">
                  <c:v>420</c:v>
                </c:pt>
              </c:numCache>
            </c:numRef>
          </c:xVal>
          <c:yVal>
            <c:numRef>
              <c:f>'2 1 &amp; 10 mlh'!$L$3:$L$11</c:f>
              <c:numCache>
                <c:formatCode>0.000</c:formatCode>
                <c:ptCount val="9"/>
                <c:pt idx="0">
                  <c:v>1.0503778337531486</c:v>
                </c:pt>
                <c:pt idx="1">
                  <c:v>0.98236775818639799</c:v>
                </c:pt>
                <c:pt idx="2">
                  <c:v>0.44332493702770781</c:v>
                </c:pt>
                <c:pt idx="3">
                  <c:v>0.35642317380352645</c:v>
                </c:pt>
                <c:pt idx="4">
                  <c:v>0.31989924433249373</c:v>
                </c:pt>
                <c:pt idx="5">
                  <c:v>0.32871536523929473</c:v>
                </c:pt>
                <c:pt idx="6">
                  <c:v>0.29974811083123426</c:v>
                </c:pt>
                <c:pt idx="7">
                  <c:v>0.29596977329974811</c:v>
                </c:pt>
                <c:pt idx="8">
                  <c:v>0.30352644836272041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A9-B343-BF75-D921D7DD8F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1244767"/>
        <c:axId val="1311377919"/>
      </c:scatterChart>
      <c:valAx>
        <c:axId val="13112447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1377919"/>
        <c:crosses val="autoZero"/>
        <c:crossBetween val="midCat"/>
      </c:valAx>
      <c:valAx>
        <c:axId val="131137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12447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 mL/h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 1 &amp; 10 mlh'!$J$12:$J$18</c:f>
              <c:numCache>
                <c:formatCode>General</c:formatCode>
                <c:ptCount val="7"/>
                <c:pt idx="0">
                  <c:v>0</c:v>
                </c:pt>
                <c:pt idx="1">
                  <c:v>15.25</c:v>
                </c:pt>
                <c:pt idx="2">
                  <c:v>16.25</c:v>
                </c:pt>
                <c:pt idx="3">
                  <c:v>17.25</c:v>
                </c:pt>
                <c:pt idx="4">
                  <c:v>18.5</c:v>
                </c:pt>
                <c:pt idx="5">
                  <c:v>19.5</c:v>
                </c:pt>
                <c:pt idx="6">
                  <c:v>21.75</c:v>
                </c:pt>
              </c:numCache>
            </c:numRef>
          </c:xVal>
          <c:yVal>
            <c:numRef>
              <c:f>'2 1 &amp; 10 mlh'!$L$12:$L$18</c:f>
              <c:numCache>
                <c:formatCode>0.000</c:formatCode>
                <c:ptCount val="7"/>
                <c:pt idx="0">
                  <c:v>0.37783375314861462</c:v>
                </c:pt>
                <c:pt idx="1">
                  <c:v>0.17632241813602015</c:v>
                </c:pt>
                <c:pt idx="2">
                  <c:v>0.1712846347607053</c:v>
                </c:pt>
                <c:pt idx="3">
                  <c:v>0.17758186397984888</c:v>
                </c:pt>
                <c:pt idx="4">
                  <c:v>0.17506297229219145</c:v>
                </c:pt>
                <c:pt idx="5">
                  <c:v>0.1712846347607053</c:v>
                </c:pt>
                <c:pt idx="6">
                  <c:v>0.1712846347607053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24-9C44-BF3B-CBB8010DB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1244767"/>
        <c:axId val="1311377919"/>
      </c:scatterChart>
      <c:valAx>
        <c:axId val="13112447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1377919"/>
        <c:crosses val="autoZero"/>
        <c:crossBetween val="midCat"/>
      </c:valAx>
      <c:valAx>
        <c:axId val="131137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12447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 mL/h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 1 &amp; 10 mlh'!$I$20:$I$35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40</c:v>
                </c:pt>
                <c:pt idx="9">
                  <c:v>60</c:v>
                </c:pt>
                <c:pt idx="10">
                  <c:v>90</c:v>
                </c:pt>
                <c:pt idx="11">
                  <c:v>120</c:v>
                </c:pt>
                <c:pt idx="12">
                  <c:v>150</c:v>
                </c:pt>
                <c:pt idx="13">
                  <c:v>180</c:v>
                </c:pt>
                <c:pt idx="14">
                  <c:v>210</c:v>
                </c:pt>
                <c:pt idx="15">
                  <c:v>240</c:v>
                </c:pt>
              </c:numCache>
            </c:numRef>
          </c:xVal>
          <c:yVal>
            <c:numRef>
              <c:f>'2 1 &amp; 10 mlh'!$L$20:$L$35</c:f>
              <c:numCache>
                <c:formatCode>0.000</c:formatCode>
                <c:ptCount val="16"/>
                <c:pt idx="0">
                  <c:v>0.926799758015729</c:v>
                </c:pt>
                <c:pt idx="1">
                  <c:v>0.91107078039927403</c:v>
                </c:pt>
                <c:pt idx="2">
                  <c:v>0.78281911675741078</c:v>
                </c:pt>
                <c:pt idx="3">
                  <c:v>0.71748336358136722</c:v>
                </c:pt>
                <c:pt idx="4">
                  <c:v>0.68965517241379315</c:v>
                </c:pt>
                <c:pt idx="5">
                  <c:v>0.69328493647912881</c:v>
                </c:pt>
                <c:pt idx="6">
                  <c:v>0.66545674531155474</c:v>
                </c:pt>
                <c:pt idx="7">
                  <c:v>0.7065940713853599</c:v>
                </c:pt>
                <c:pt idx="8">
                  <c:v>0.67392619479733817</c:v>
                </c:pt>
                <c:pt idx="9">
                  <c:v>0.68239564428312161</c:v>
                </c:pt>
                <c:pt idx="10">
                  <c:v>0.65456745311554754</c:v>
                </c:pt>
                <c:pt idx="11">
                  <c:v>0.65698729582577131</c:v>
                </c:pt>
                <c:pt idx="12">
                  <c:v>0.68481548699334538</c:v>
                </c:pt>
                <c:pt idx="13">
                  <c:v>0.65214761040532365</c:v>
                </c:pt>
                <c:pt idx="14">
                  <c:v>0.65335753176043554</c:v>
                </c:pt>
                <c:pt idx="15">
                  <c:v>0.64972776769509977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5B-1F47-9EB4-14C846CAE8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1244767"/>
        <c:axId val="1311377919"/>
      </c:scatterChart>
      <c:valAx>
        <c:axId val="13112447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1377919"/>
        <c:crosses val="autoZero"/>
        <c:crossBetween val="midCat"/>
      </c:valAx>
      <c:valAx>
        <c:axId val="131137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12447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MTP - Exp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 1 &amp; 10 mlh'!$I$20:$I$35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40</c:v>
                </c:pt>
                <c:pt idx="9">
                  <c:v>60</c:v>
                </c:pt>
                <c:pt idx="10">
                  <c:v>90</c:v>
                </c:pt>
                <c:pt idx="11">
                  <c:v>120</c:v>
                </c:pt>
                <c:pt idx="12">
                  <c:v>150</c:v>
                </c:pt>
                <c:pt idx="13">
                  <c:v>180</c:v>
                </c:pt>
                <c:pt idx="14">
                  <c:v>210</c:v>
                </c:pt>
                <c:pt idx="15">
                  <c:v>240</c:v>
                </c:pt>
              </c:numCache>
            </c:numRef>
          </c:xVal>
          <c:yVal>
            <c:numRef>
              <c:f>'2 1 &amp; 10 mlh'!$L$20:$L$35</c:f>
              <c:numCache>
                <c:formatCode>0.000</c:formatCode>
                <c:ptCount val="16"/>
                <c:pt idx="0">
                  <c:v>0.926799758015729</c:v>
                </c:pt>
                <c:pt idx="1">
                  <c:v>0.91107078039927403</c:v>
                </c:pt>
                <c:pt idx="2">
                  <c:v>0.78281911675741078</c:v>
                </c:pt>
                <c:pt idx="3">
                  <c:v>0.71748336358136722</c:v>
                </c:pt>
                <c:pt idx="4">
                  <c:v>0.68965517241379315</c:v>
                </c:pt>
                <c:pt idx="5">
                  <c:v>0.69328493647912881</c:v>
                </c:pt>
                <c:pt idx="6">
                  <c:v>0.66545674531155474</c:v>
                </c:pt>
                <c:pt idx="7">
                  <c:v>0.7065940713853599</c:v>
                </c:pt>
                <c:pt idx="8">
                  <c:v>0.67392619479733817</c:v>
                </c:pt>
                <c:pt idx="9">
                  <c:v>0.68239564428312161</c:v>
                </c:pt>
                <c:pt idx="10">
                  <c:v>0.65456745311554754</c:v>
                </c:pt>
                <c:pt idx="11">
                  <c:v>0.65698729582577131</c:v>
                </c:pt>
                <c:pt idx="12">
                  <c:v>0.68481548699334538</c:v>
                </c:pt>
                <c:pt idx="13">
                  <c:v>0.65214761040532365</c:v>
                </c:pt>
                <c:pt idx="14">
                  <c:v>0.65335753176043554</c:v>
                </c:pt>
                <c:pt idx="15">
                  <c:v>0.64972776769509977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38-B74F-AC1E-87595C251DD8}"/>
            </c:ext>
          </c:extLst>
        </c:ser>
        <c:ser>
          <c:idx val="3"/>
          <c:order val="1"/>
          <c:tx>
            <c:v>8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'8 mlh'!$I$6:$I$15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90</c:v>
                </c:pt>
                <c:pt idx="8">
                  <c:v>120</c:v>
                </c:pt>
                <c:pt idx="9">
                  <c:v>150</c:v>
                </c:pt>
              </c:numCache>
            </c:numRef>
          </c:xVal>
          <c:yVal>
            <c:numRef>
              <c:f>'8 mlh'!$L$6:$L$15</c:f>
              <c:numCache>
                <c:formatCode>0.000</c:formatCode>
                <c:ptCount val="10"/>
                <c:pt idx="0">
                  <c:v>0.84761904761904761</c:v>
                </c:pt>
                <c:pt idx="1">
                  <c:v>0.55238095238095242</c:v>
                </c:pt>
                <c:pt idx="2">
                  <c:v>0.54523809523809519</c:v>
                </c:pt>
                <c:pt idx="3">
                  <c:v>0.53809523809523807</c:v>
                </c:pt>
                <c:pt idx="4">
                  <c:v>0.54523809523809519</c:v>
                </c:pt>
                <c:pt idx="5">
                  <c:v>0.56428571428571428</c:v>
                </c:pt>
                <c:pt idx="6">
                  <c:v>0.56428571428571428</c:v>
                </c:pt>
                <c:pt idx="7">
                  <c:v>0.58690476190476193</c:v>
                </c:pt>
                <c:pt idx="8">
                  <c:v>0.61785714285714288</c:v>
                </c:pt>
                <c:pt idx="9">
                  <c:v>0.60595238095238091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F38-B74F-AC1E-87595C251DD8}"/>
            </c:ext>
          </c:extLst>
        </c:ser>
        <c:ser>
          <c:idx val="4"/>
          <c:order val="2"/>
          <c:tx>
            <c:v>6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'6 &amp; 4 mlh'!$I$4:$I$10</c:f>
              <c:numCache>
                <c:formatCode>General</c:formatCode>
                <c:ptCount val="7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</c:numCache>
            </c:numRef>
          </c:xVal>
          <c:yVal>
            <c:numRef>
              <c:f>'6 &amp; 4 mlh'!$L$4:$L$10</c:f>
              <c:numCache>
                <c:formatCode>0.000</c:formatCode>
                <c:ptCount val="7"/>
                <c:pt idx="0">
                  <c:v>0.96256684491978606</c:v>
                </c:pt>
                <c:pt idx="1">
                  <c:v>0.53475935828877008</c:v>
                </c:pt>
                <c:pt idx="2">
                  <c:v>0.49910873440285203</c:v>
                </c:pt>
                <c:pt idx="3">
                  <c:v>0.51574569221628042</c:v>
                </c:pt>
                <c:pt idx="4">
                  <c:v>0.50742721330956631</c:v>
                </c:pt>
                <c:pt idx="5">
                  <c:v>0.49910873440285203</c:v>
                </c:pt>
                <c:pt idx="6">
                  <c:v>0.48484848484848486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F38-B74F-AC1E-87595C251DD8}"/>
            </c:ext>
          </c:extLst>
        </c:ser>
        <c:ser>
          <c:idx val="5"/>
          <c:order val="3"/>
          <c:tx>
            <c:v>4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'6 &amp; 4 mlh'!$I$12:$I$18</c:f>
              <c:numCache>
                <c:formatCode>General</c:formatCode>
                <c:ptCount val="7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185</c:v>
                </c:pt>
                <c:pt idx="6">
                  <c:v>210</c:v>
                </c:pt>
              </c:numCache>
            </c:numRef>
          </c:xVal>
          <c:yVal>
            <c:numRef>
              <c:f>'6 &amp; 4 mlh'!$L$12:$L$18</c:f>
              <c:numCache>
                <c:formatCode>0.000</c:formatCode>
                <c:ptCount val="7"/>
                <c:pt idx="0">
                  <c:v>0.74747474747474751</c:v>
                </c:pt>
                <c:pt idx="1">
                  <c:v>0.46226975638740342</c:v>
                </c:pt>
                <c:pt idx="2">
                  <c:v>0.45632798573975042</c:v>
                </c:pt>
                <c:pt idx="3">
                  <c:v>0.41473559120617942</c:v>
                </c:pt>
                <c:pt idx="4">
                  <c:v>0.42305407011289364</c:v>
                </c:pt>
                <c:pt idx="5">
                  <c:v>0.39572192513368987</c:v>
                </c:pt>
                <c:pt idx="6">
                  <c:v>0.37908496732026142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F38-B74F-AC1E-87595C251DD8}"/>
            </c:ext>
          </c:extLst>
        </c:ser>
        <c:ser>
          <c:idx val="1"/>
          <c:order val="4"/>
          <c:tx>
            <c:v> 2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 1 &amp; 10 mlh'!$I$4:$I$11</c:f>
              <c:numCache>
                <c:formatCode>General</c:formatCode>
                <c:ptCount val="8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6">
                  <c:v>360</c:v>
                </c:pt>
                <c:pt idx="7">
                  <c:v>420</c:v>
                </c:pt>
              </c:numCache>
            </c:numRef>
          </c:xVal>
          <c:yVal>
            <c:numRef>
              <c:f>'2 1 &amp; 10 mlh'!$L$4:$L$11</c:f>
              <c:numCache>
                <c:formatCode>0.000</c:formatCode>
                <c:ptCount val="8"/>
                <c:pt idx="0">
                  <c:v>0.98236775818639799</c:v>
                </c:pt>
                <c:pt idx="1">
                  <c:v>0.44332493702770781</c:v>
                </c:pt>
                <c:pt idx="2">
                  <c:v>0.35642317380352645</c:v>
                </c:pt>
                <c:pt idx="3">
                  <c:v>0.31989924433249373</c:v>
                </c:pt>
                <c:pt idx="4">
                  <c:v>0.32871536523929473</c:v>
                </c:pt>
                <c:pt idx="5">
                  <c:v>0.29974811083123426</c:v>
                </c:pt>
                <c:pt idx="6">
                  <c:v>0.29596977329974811</c:v>
                </c:pt>
                <c:pt idx="7">
                  <c:v>0.30352644836272041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F38-B74F-AC1E-87595C251DD8}"/>
            </c:ext>
          </c:extLst>
        </c:ser>
        <c:ser>
          <c:idx val="2"/>
          <c:order val="5"/>
          <c:tx>
            <c:v>1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 1 &amp; 10 mlh'!$I$12:$I$18</c:f>
              <c:numCache>
                <c:formatCode>General</c:formatCode>
                <c:ptCount val="7"/>
                <c:pt idx="0">
                  <c:v>0</c:v>
                </c:pt>
                <c:pt idx="1">
                  <c:v>915</c:v>
                </c:pt>
                <c:pt idx="2">
                  <c:v>975</c:v>
                </c:pt>
                <c:pt idx="3">
                  <c:v>1035</c:v>
                </c:pt>
                <c:pt idx="4">
                  <c:v>1110</c:v>
                </c:pt>
                <c:pt idx="5">
                  <c:v>1170</c:v>
                </c:pt>
                <c:pt idx="6">
                  <c:v>1305</c:v>
                </c:pt>
              </c:numCache>
            </c:numRef>
          </c:xVal>
          <c:yVal>
            <c:numRef>
              <c:f>'2 1 &amp; 10 mlh'!$L$12:$L$18</c:f>
              <c:numCache>
                <c:formatCode>0.000</c:formatCode>
                <c:ptCount val="7"/>
                <c:pt idx="0">
                  <c:v>0.37783375314861462</c:v>
                </c:pt>
                <c:pt idx="1">
                  <c:v>0.17632241813602015</c:v>
                </c:pt>
                <c:pt idx="2">
                  <c:v>0.1712846347607053</c:v>
                </c:pt>
                <c:pt idx="3">
                  <c:v>0.17758186397984888</c:v>
                </c:pt>
                <c:pt idx="4">
                  <c:v>0.17506297229219145</c:v>
                </c:pt>
                <c:pt idx="5">
                  <c:v>0.1712846347607053</c:v>
                </c:pt>
                <c:pt idx="6">
                  <c:v>0.1712846347607053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F38-B74F-AC1E-87595C251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1244767"/>
        <c:axId val="1311377919"/>
      </c:scatterChart>
      <c:valAx>
        <c:axId val="13112447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1377919"/>
        <c:crosses val="autoZero"/>
        <c:crossBetween val="midCat"/>
      </c:valAx>
      <c:valAx>
        <c:axId val="131137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12447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MTP - Exp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 1 &amp; 10 mlh'!$I$20:$I$35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40</c:v>
                </c:pt>
                <c:pt idx="9">
                  <c:v>60</c:v>
                </c:pt>
                <c:pt idx="10">
                  <c:v>90</c:v>
                </c:pt>
                <c:pt idx="11">
                  <c:v>120</c:v>
                </c:pt>
                <c:pt idx="12">
                  <c:v>150</c:v>
                </c:pt>
                <c:pt idx="13">
                  <c:v>180</c:v>
                </c:pt>
                <c:pt idx="14">
                  <c:v>210</c:v>
                </c:pt>
                <c:pt idx="15">
                  <c:v>240</c:v>
                </c:pt>
              </c:numCache>
            </c:numRef>
          </c:xVal>
          <c:yVal>
            <c:numRef>
              <c:f>'2 1 &amp; 10 mlh'!$L$20:$L$35</c:f>
              <c:numCache>
                <c:formatCode>0.000</c:formatCode>
                <c:ptCount val="16"/>
                <c:pt idx="0">
                  <c:v>0.926799758015729</c:v>
                </c:pt>
                <c:pt idx="1">
                  <c:v>0.91107078039927403</c:v>
                </c:pt>
                <c:pt idx="2">
                  <c:v>0.78281911675741078</c:v>
                </c:pt>
                <c:pt idx="3">
                  <c:v>0.71748336358136722</c:v>
                </c:pt>
                <c:pt idx="4">
                  <c:v>0.68965517241379315</c:v>
                </c:pt>
                <c:pt idx="5">
                  <c:v>0.69328493647912881</c:v>
                </c:pt>
                <c:pt idx="6">
                  <c:v>0.66545674531155474</c:v>
                </c:pt>
                <c:pt idx="7">
                  <c:v>0.7065940713853599</c:v>
                </c:pt>
                <c:pt idx="8">
                  <c:v>0.67392619479733817</c:v>
                </c:pt>
                <c:pt idx="9">
                  <c:v>0.68239564428312161</c:v>
                </c:pt>
                <c:pt idx="10">
                  <c:v>0.65456745311554754</c:v>
                </c:pt>
                <c:pt idx="11">
                  <c:v>0.65698729582577131</c:v>
                </c:pt>
                <c:pt idx="12">
                  <c:v>0.68481548699334538</c:v>
                </c:pt>
                <c:pt idx="13">
                  <c:v>0.65214761040532365</c:v>
                </c:pt>
                <c:pt idx="14">
                  <c:v>0.65335753176043554</c:v>
                </c:pt>
                <c:pt idx="15">
                  <c:v>0.64972776769509977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28-0B4F-90D5-3EC7F5BEB4FA}"/>
            </c:ext>
          </c:extLst>
        </c:ser>
        <c:ser>
          <c:idx val="3"/>
          <c:order val="1"/>
          <c:tx>
            <c:v>8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'8 mlh'!$I$6:$I$15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90</c:v>
                </c:pt>
                <c:pt idx="8">
                  <c:v>120</c:v>
                </c:pt>
                <c:pt idx="9">
                  <c:v>150</c:v>
                </c:pt>
              </c:numCache>
            </c:numRef>
          </c:xVal>
          <c:yVal>
            <c:numRef>
              <c:f>'8 mlh'!$L$6:$L$15</c:f>
              <c:numCache>
                <c:formatCode>0.000</c:formatCode>
                <c:ptCount val="10"/>
                <c:pt idx="0">
                  <c:v>0.84761904761904761</c:v>
                </c:pt>
                <c:pt idx="1">
                  <c:v>0.55238095238095242</c:v>
                </c:pt>
                <c:pt idx="2">
                  <c:v>0.54523809523809519</c:v>
                </c:pt>
                <c:pt idx="3">
                  <c:v>0.53809523809523807</c:v>
                </c:pt>
                <c:pt idx="4">
                  <c:v>0.54523809523809519</c:v>
                </c:pt>
                <c:pt idx="5">
                  <c:v>0.56428571428571428</c:v>
                </c:pt>
                <c:pt idx="6">
                  <c:v>0.56428571428571428</c:v>
                </c:pt>
                <c:pt idx="7">
                  <c:v>0.58690476190476193</c:v>
                </c:pt>
                <c:pt idx="8">
                  <c:v>0.61785714285714288</c:v>
                </c:pt>
                <c:pt idx="9">
                  <c:v>0.60595238095238091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628-0B4F-90D5-3EC7F5BEB4FA}"/>
            </c:ext>
          </c:extLst>
        </c:ser>
        <c:ser>
          <c:idx val="4"/>
          <c:order val="2"/>
          <c:tx>
            <c:v>6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'6 &amp; 4 mlh'!$I$4:$I$10</c:f>
              <c:numCache>
                <c:formatCode>General</c:formatCode>
                <c:ptCount val="7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</c:numCache>
            </c:numRef>
          </c:xVal>
          <c:yVal>
            <c:numRef>
              <c:f>'6 &amp; 4 mlh'!$L$4:$L$10</c:f>
              <c:numCache>
                <c:formatCode>0.000</c:formatCode>
                <c:ptCount val="7"/>
                <c:pt idx="0">
                  <c:v>0.96256684491978606</c:v>
                </c:pt>
                <c:pt idx="1">
                  <c:v>0.53475935828877008</c:v>
                </c:pt>
                <c:pt idx="2">
                  <c:v>0.49910873440285203</c:v>
                </c:pt>
                <c:pt idx="3">
                  <c:v>0.51574569221628042</c:v>
                </c:pt>
                <c:pt idx="4">
                  <c:v>0.50742721330956631</c:v>
                </c:pt>
                <c:pt idx="5">
                  <c:v>0.49910873440285203</c:v>
                </c:pt>
                <c:pt idx="6">
                  <c:v>0.48484848484848486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628-0B4F-90D5-3EC7F5BEB4FA}"/>
            </c:ext>
          </c:extLst>
        </c:ser>
        <c:ser>
          <c:idx val="5"/>
          <c:order val="3"/>
          <c:tx>
            <c:v>4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'6 &amp; 4 mlh'!$I$12:$I$18</c:f>
              <c:numCache>
                <c:formatCode>General</c:formatCode>
                <c:ptCount val="7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185</c:v>
                </c:pt>
                <c:pt idx="6">
                  <c:v>210</c:v>
                </c:pt>
              </c:numCache>
            </c:numRef>
          </c:xVal>
          <c:yVal>
            <c:numRef>
              <c:f>'6 &amp; 4 mlh'!$L$12:$L$18</c:f>
              <c:numCache>
                <c:formatCode>0.000</c:formatCode>
                <c:ptCount val="7"/>
                <c:pt idx="0">
                  <c:v>0.74747474747474751</c:v>
                </c:pt>
                <c:pt idx="1">
                  <c:v>0.46226975638740342</c:v>
                </c:pt>
                <c:pt idx="2">
                  <c:v>0.45632798573975042</c:v>
                </c:pt>
                <c:pt idx="3">
                  <c:v>0.41473559120617942</c:v>
                </c:pt>
                <c:pt idx="4">
                  <c:v>0.42305407011289364</c:v>
                </c:pt>
                <c:pt idx="5">
                  <c:v>0.39572192513368987</c:v>
                </c:pt>
                <c:pt idx="6">
                  <c:v>0.37908496732026142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628-0B4F-90D5-3EC7F5BEB4FA}"/>
            </c:ext>
          </c:extLst>
        </c:ser>
        <c:ser>
          <c:idx val="1"/>
          <c:order val="4"/>
          <c:tx>
            <c:v> 2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 1 &amp; 10 mlh'!$I$4:$I$11</c:f>
              <c:numCache>
                <c:formatCode>General</c:formatCode>
                <c:ptCount val="8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6">
                  <c:v>360</c:v>
                </c:pt>
                <c:pt idx="7">
                  <c:v>420</c:v>
                </c:pt>
              </c:numCache>
            </c:numRef>
          </c:xVal>
          <c:yVal>
            <c:numRef>
              <c:f>'2 1 &amp; 10 mlh'!$L$4:$L$11</c:f>
              <c:numCache>
                <c:formatCode>0.000</c:formatCode>
                <c:ptCount val="8"/>
                <c:pt idx="0">
                  <c:v>0.98236775818639799</c:v>
                </c:pt>
                <c:pt idx="1">
                  <c:v>0.44332493702770781</c:v>
                </c:pt>
                <c:pt idx="2">
                  <c:v>0.35642317380352645</c:v>
                </c:pt>
                <c:pt idx="3">
                  <c:v>0.31989924433249373</c:v>
                </c:pt>
                <c:pt idx="4">
                  <c:v>0.32871536523929473</c:v>
                </c:pt>
                <c:pt idx="5">
                  <c:v>0.29974811083123426</c:v>
                </c:pt>
                <c:pt idx="6">
                  <c:v>0.29596977329974811</c:v>
                </c:pt>
                <c:pt idx="7">
                  <c:v>0.30352644836272041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628-0B4F-90D5-3EC7F5BEB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1244767"/>
        <c:axId val="1311377919"/>
      </c:scatterChart>
      <c:valAx>
        <c:axId val="1311244767"/>
        <c:scaling>
          <c:orientation val="minMax"/>
          <c:max val="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1377919"/>
        <c:crosses val="autoZero"/>
        <c:crossBetween val="midCat"/>
      </c:valAx>
      <c:valAx>
        <c:axId val="131137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12447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285750</xdr:colOff>
      <xdr:row>1</xdr:row>
      <xdr:rowOff>88900</xdr:rowOff>
    </xdr:from>
    <xdr:to>
      <xdr:col>20</xdr:col>
      <xdr:colOff>146050</xdr:colOff>
      <xdr:row>15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97955F-D546-0649-BFFE-EB668E466E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342900</xdr:colOff>
      <xdr:row>1</xdr:row>
      <xdr:rowOff>101600</xdr:rowOff>
    </xdr:from>
    <xdr:to>
      <xdr:col>5</xdr:col>
      <xdr:colOff>558800</xdr:colOff>
      <xdr:row>7</xdr:row>
      <xdr:rowOff>139700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7E0F306-E5BC-E14B-9E04-42FB5145A631}"/>
            </a:ext>
          </a:extLst>
        </xdr:cNvPr>
        <xdr:cNvSpPr txBox="1"/>
      </xdr:nvSpPr>
      <xdr:spPr>
        <a:xfrm>
          <a:off x="2806700" y="304800"/>
          <a:ext cx="1803400" cy="1244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120650</xdr:colOff>
      <xdr:row>1</xdr:row>
      <xdr:rowOff>25400</xdr:rowOff>
    </xdr:from>
    <xdr:to>
      <xdr:col>20</xdr:col>
      <xdr:colOff>577850</xdr:colOff>
      <xdr:row>14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820DE5-CDEA-0D46-BBDF-CFF80E64D5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16</xdr:row>
      <xdr:rowOff>0</xdr:rowOff>
    </xdr:from>
    <xdr:to>
      <xdr:col>20</xdr:col>
      <xdr:colOff>457200</xdr:colOff>
      <xdr:row>30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B7A050-67C6-3541-913C-93E222B762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355600</xdr:colOff>
      <xdr:row>0</xdr:row>
      <xdr:rowOff>0</xdr:rowOff>
    </xdr:from>
    <xdr:to>
      <xdr:col>21</xdr:col>
      <xdr:colOff>215900</xdr:colOff>
      <xdr:row>13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1BCF41-2DC9-8C41-AC6C-882608F1C2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317500</xdr:colOff>
      <xdr:row>13</xdr:row>
      <xdr:rowOff>127000</xdr:rowOff>
    </xdr:from>
    <xdr:to>
      <xdr:col>21</xdr:col>
      <xdr:colOff>177800</xdr:colOff>
      <xdr:row>27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11CA135-DE46-714D-845B-923F5A91E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330200</xdr:colOff>
      <xdr:row>27</xdr:row>
      <xdr:rowOff>88900</xdr:rowOff>
    </xdr:from>
    <xdr:to>
      <xdr:col>21</xdr:col>
      <xdr:colOff>190500</xdr:colOff>
      <xdr:row>41</xdr:row>
      <xdr:rowOff>63500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DDD53D1-DC41-AC4C-BED9-1166F17896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29</xdr:row>
      <xdr:rowOff>0</xdr:rowOff>
    </xdr:from>
    <xdr:to>
      <xdr:col>13</xdr:col>
      <xdr:colOff>365125</xdr:colOff>
      <xdr:row>42</xdr:row>
      <xdr:rowOff>60325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622206-B7B2-0B4F-93ED-CC2B1EC68F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29</xdr:row>
      <xdr:rowOff>0</xdr:rowOff>
    </xdr:from>
    <xdr:to>
      <xdr:col>20</xdr:col>
      <xdr:colOff>365125</xdr:colOff>
      <xdr:row>42</xdr:row>
      <xdr:rowOff>60325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185D892-1CEB-BC45-A6AF-648A31C382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4"/>
  <sheetViews>
    <sheetView workbookViewId="0">
      <selection activeCell="K7" sqref="K7"/>
    </sheetView>
  </sheetViews>
  <sheetFormatPr baseColWidth="10" defaultColWidth="8.83203125" defaultRowHeight="15" x14ac:dyDescent="0.2"/>
  <cols>
    <col min="1" max="1" width="18.33203125" style="25" bestFit="1" customWidth="1"/>
    <col min="2" max="2" width="14" style="25" bestFit="1" customWidth="1"/>
    <col min="3" max="3" width="6.5" style="25" bestFit="1" customWidth="1"/>
    <col min="4" max="4" width="5.5" style="25" bestFit="1" customWidth="1"/>
    <col min="5" max="16384" width="8.83203125" style="27"/>
  </cols>
  <sheetData>
    <row r="1" spans="1:13" ht="16" x14ac:dyDescent="0.2">
      <c r="A1" s="25" t="s">
        <v>22</v>
      </c>
      <c r="B1" s="26">
        <v>44356</v>
      </c>
      <c r="G1" s="28"/>
      <c r="H1" s="28"/>
      <c r="I1" s="28"/>
      <c r="J1" s="28"/>
      <c r="K1" s="28" t="s">
        <v>64</v>
      </c>
      <c r="L1" s="24">
        <f>'Summary 3'!K9</f>
        <v>840</v>
      </c>
    </row>
    <row r="2" spans="1:13" x14ac:dyDescent="0.2">
      <c r="A2" s="25" t="s">
        <v>23</v>
      </c>
      <c r="B2" s="25" t="s">
        <v>24</v>
      </c>
      <c r="G2" s="29" t="s">
        <v>65</v>
      </c>
      <c r="H2" s="29" t="s">
        <v>16</v>
      </c>
      <c r="I2" s="28" t="s">
        <v>66</v>
      </c>
      <c r="J2" s="28" t="s">
        <v>67</v>
      </c>
      <c r="K2" s="28" t="s">
        <v>68</v>
      </c>
      <c r="L2" s="28" t="s">
        <v>17</v>
      </c>
      <c r="M2" s="27" t="s">
        <v>69</v>
      </c>
    </row>
    <row r="3" spans="1:13" ht="16" x14ac:dyDescent="0.2">
      <c r="A3" s="25" t="s">
        <v>25</v>
      </c>
      <c r="B3" s="25" t="s">
        <v>26</v>
      </c>
      <c r="G3" s="30" t="s">
        <v>71</v>
      </c>
      <c r="H3" s="30">
        <v>8</v>
      </c>
      <c r="I3" s="32">
        <v>30</v>
      </c>
      <c r="J3" s="35">
        <f>I3/60</f>
        <v>0.5</v>
      </c>
      <c r="K3" s="27">
        <f>C108</f>
        <v>801</v>
      </c>
      <c r="L3" s="31">
        <f>K3/$L$1</f>
        <v>0.95357142857142863</v>
      </c>
      <c r="M3" s="34">
        <f>H3*I3/60</f>
        <v>4</v>
      </c>
    </row>
    <row r="4" spans="1:13" ht="16" x14ac:dyDescent="0.2">
      <c r="A4" s="25" t="s">
        <v>27</v>
      </c>
      <c r="B4" s="25" t="s">
        <v>26</v>
      </c>
      <c r="G4" s="30" t="s">
        <v>71</v>
      </c>
      <c r="H4" s="30">
        <v>8</v>
      </c>
      <c r="I4" s="32">
        <v>60</v>
      </c>
      <c r="J4" s="35">
        <f t="shared" ref="J4:J15" si="0">I4/60</f>
        <v>1</v>
      </c>
      <c r="K4" s="27">
        <f>C116</f>
        <v>816</v>
      </c>
      <c r="L4" s="31">
        <f t="shared" ref="L4:L15" si="1">K4/$L$1</f>
        <v>0.97142857142857142</v>
      </c>
      <c r="M4" s="34">
        <f t="shared" ref="M4:M15" si="2">H4*I4/60</f>
        <v>8</v>
      </c>
    </row>
    <row r="5" spans="1:13" ht="16" x14ac:dyDescent="0.2">
      <c r="G5" s="30" t="s">
        <v>70</v>
      </c>
      <c r="H5" s="30">
        <v>8</v>
      </c>
      <c r="I5" s="30">
        <v>0</v>
      </c>
      <c r="J5" s="35">
        <f t="shared" si="0"/>
        <v>0</v>
      </c>
      <c r="K5" s="27">
        <f>C124</f>
        <v>773</v>
      </c>
      <c r="L5" s="31">
        <f t="shared" si="1"/>
        <v>0.92023809523809519</v>
      </c>
      <c r="M5" s="34">
        <f t="shared" si="2"/>
        <v>0</v>
      </c>
    </row>
    <row r="6" spans="1:13" ht="16" x14ac:dyDescent="0.2">
      <c r="A6" s="25" t="s">
        <v>28</v>
      </c>
      <c r="B6" s="26">
        <v>44350</v>
      </c>
      <c r="G6" s="30" t="s">
        <v>71</v>
      </c>
      <c r="H6" s="30">
        <v>8</v>
      </c>
      <c r="I6" s="32">
        <v>0</v>
      </c>
      <c r="J6" s="35">
        <f t="shared" si="0"/>
        <v>0</v>
      </c>
      <c r="K6" s="27">
        <f>C132</f>
        <v>712</v>
      </c>
      <c r="L6" s="31">
        <f t="shared" si="1"/>
        <v>0.84761904761904761</v>
      </c>
      <c r="M6" s="34">
        <f t="shared" si="2"/>
        <v>0</v>
      </c>
    </row>
    <row r="7" spans="1:13" ht="16" x14ac:dyDescent="0.2">
      <c r="A7" s="25" t="s">
        <v>29</v>
      </c>
      <c r="G7" s="30" t="s">
        <v>71</v>
      </c>
      <c r="H7" s="30">
        <v>8</v>
      </c>
      <c r="I7" s="33">
        <v>10</v>
      </c>
      <c r="J7" s="35">
        <f t="shared" si="0"/>
        <v>0.16666666666666666</v>
      </c>
      <c r="K7" s="27">
        <f>C140</f>
        <v>464</v>
      </c>
      <c r="L7" s="68">
        <f t="shared" si="1"/>
        <v>0.55238095238095242</v>
      </c>
      <c r="M7" s="34">
        <f t="shared" si="2"/>
        <v>1.3333333333333333</v>
      </c>
    </row>
    <row r="8" spans="1:13" ht="16" x14ac:dyDescent="0.2">
      <c r="A8" s="25" t="s">
        <v>30</v>
      </c>
      <c r="B8" s="25" t="s">
        <v>31</v>
      </c>
      <c r="G8" s="30" t="s">
        <v>71</v>
      </c>
      <c r="H8" s="30">
        <v>8</v>
      </c>
      <c r="I8" s="32">
        <v>20</v>
      </c>
      <c r="J8" s="35">
        <f t="shared" si="0"/>
        <v>0.33333333333333331</v>
      </c>
      <c r="K8" s="27">
        <f>C148</f>
        <v>458</v>
      </c>
      <c r="L8" s="31">
        <f t="shared" si="1"/>
        <v>0.54523809523809519</v>
      </c>
      <c r="M8" s="34">
        <f t="shared" si="2"/>
        <v>2.6666666666666665</v>
      </c>
    </row>
    <row r="9" spans="1:13" ht="16" x14ac:dyDescent="0.2">
      <c r="A9" s="25" t="s">
        <v>32</v>
      </c>
      <c r="B9" s="43" t="s">
        <v>33</v>
      </c>
      <c r="G9" s="30" t="s">
        <v>71</v>
      </c>
      <c r="H9" s="30">
        <v>8</v>
      </c>
      <c r="I9" s="32">
        <v>30</v>
      </c>
      <c r="J9" s="35">
        <f t="shared" si="0"/>
        <v>0.5</v>
      </c>
      <c r="K9" s="27">
        <f>C156</f>
        <v>452</v>
      </c>
      <c r="L9" s="31">
        <f t="shared" si="1"/>
        <v>0.53809523809523807</v>
      </c>
      <c r="M9" s="34">
        <f t="shared" si="2"/>
        <v>4</v>
      </c>
    </row>
    <row r="10" spans="1:13" ht="16" x14ac:dyDescent="0.2">
      <c r="G10" s="30" t="s">
        <v>71</v>
      </c>
      <c r="H10" s="30">
        <v>8</v>
      </c>
      <c r="I10" s="32">
        <v>40</v>
      </c>
      <c r="J10" s="35">
        <f t="shared" si="0"/>
        <v>0.66666666666666663</v>
      </c>
      <c r="K10" s="27">
        <f>C164</f>
        <v>458</v>
      </c>
      <c r="L10" s="31">
        <f t="shared" si="1"/>
        <v>0.54523809523809519</v>
      </c>
      <c r="M10" s="34">
        <f t="shared" si="2"/>
        <v>5.333333333333333</v>
      </c>
    </row>
    <row r="11" spans="1:13" ht="16" x14ac:dyDescent="0.2">
      <c r="A11" s="25" t="s">
        <v>34</v>
      </c>
      <c r="B11" s="25" t="s">
        <v>35</v>
      </c>
      <c r="C11" s="25" t="s">
        <v>36</v>
      </c>
      <c r="D11" s="25" t="s">
        <v>37</v>
      </c>
      <c r="G11" s="30" t="s">
        <v>71</v>
      </c>
      <c r="H11" s="30">
        <v>8</v>
      </c>
      <c r="I11" s="32">
        <v>50</v>
      </c>
      <c r="J11" s="35">
        <f t="shared" si="0"/>
        <v>0.83333333333333337</v>
      </c>
      <c r="K11" s="27">
        <f>C172</f>
        <v>474</v>
      </c>
      <c r="L11" s="31">
        <f t="shared" si="1"/>
        <v>0.56428571428571428</v>
      </c>
      <c r="M11" s="34">
        <f t="shared" si="2"/>
        <v>6.666666666666667</v>
      </c>
    </row>
    <row r="12" spans="1:13" ht="16" x14ac:dyDescent="0.2">
      <c r="A12" s="25" t="s">
        <v>38</v>
      </c>
      <c r="B12" s="25" t="s">
        <v>38</v>
      </c>
      <c r="C12" s="25">
        <v>315</v>
      </c>
      <c r="D12" s="25" t="s">
        <v>39</v>
      </c>
      <c r="G12" s="30" t="s">
        <v>71</v>
      </c>
      <c r="H12" s="30">
        <v>8</v>
      </c>
      <c r="I12" s="32">
        <v>60</v>
      </c>
      <c r="J12" s="35">
        <f t="shared" si="0"/>
        <v>1</v>
      </c>
      <c r="K12" s="27">
        <f>C180</f>
        <v>474</v>
      </c>
      <c r="L12" s="31">
        <f t="shared" si="1"/>
        <v>0.56428571428571428</v>
      </c>
      <c r="M12" s="34">
        <f t="shared" si="2"/>
        <v>8</v>
      </c>
    </row>
    <row r="13" spans="1:13" ht="16" x14ac:dyDescent="0.2">
      <c r="G13" s="30" t="s">
        <v>71</v>
      </c>
      <c r="H13" s="30">
        <v>8</v>
      </c>
      <c r="I13" s="32">
        <v>90</v>
      </c>
      <c r="J13" s="35">
        <f t="shared" si="0"/>
        <v>1.5</v>
      </c>
      <c r="K13" s="27">
        <f>C188</f>
        <v>493</v>
      </c>
      <c r="L13" s="31">
        <f t="shared" si="1"/>
        <v>0.58690476190476193</v>
      </c>
      <c r="M13" s="34">
        <f t="shared" si="2"/>
        <v>12</v>
      </c>
    </row>
    <row r="14" spans="1:13" ht="16" x14ac:dyDescent="0.2">
      <c r="A14" s="25" t="s">
        <v>28</v>
      </c>
      <c r="B14" s="26">
        <v>44350</v>
      </c>
      <c r="G14" s="30" t="s">
        <v>71</v>
      </c>
      <c r="H14" s="30">
        <v>8</v>
      </c>
      <c r="I14" s="32">
        <v>120</v>
      </c>
      <c r="J14" s="35">
        <f t="shared" si="0"/>
        <v>2</v>
      </c>
      <c r="K14" s="27">
        <f>C196</f>
        <v>519</v>
      </c>
      <c r="L14" s="31">
        <f t="shared" si="1"/>
        <v>0.61785714285714288</v>
      </c>
      <c r="M14" s="34">
        <f t="shared" si="2"/>
        <v>16</v>
      </c>
    </row>
    <row r="15" spans="1:13" ht="16" x14ac:dyDescent="0.2">
      <c r="A15" s="25" t="s">
        <v>29</v>
      </c>
      <c r="G15" s="30" t="s">
        <v>71</v>
      </c>
      <c r="H15" s="30">
        <v>8</v>
      </c>
      <c r="I15" s="32">
        <v>150</v>
      </c>
      <c r="J15" s="35">
        <f t="shared" si="0"/>
        <v>2.5</v>
      </c>
      <c r="K15" s="27">
        <f>C204</f>
        <v>509</v>
      </c>
      <c r="L15" s="31">
        <f t="shared" si="1"/>
        <v>0.60595238095238091</v>
      </c>
      <c r="M15" s="34">
        <f t="shared" si="2"/>
        <v>20</v>
      </c>
    </row>
    <row r="16" spans="1:13" x14ac:dyDescent="0.2">
      <c r="A16" s="25" t="s">
        <v>30</v>
      </c>
      <c r="B16" s="25" t="s">
        <v>31</v>
      </c>
    </row>
    <row r="17" spans="1:4" x14ac:dyDescent="0.2">
      <c r="A17" s="25" t="s">
        <v>32</v>
      </c>
      <c r="B17" s="25" t="s">
        <v>40</v>
      </c>
    </row>
    <row r="19" spans="1:4" x14ac:dyDescent="0.2">
      <c r="A19" s="25" t="s">
        <v>34</v>
      </c>
      <c r="B19" s="25" t="s">
        <v>35</v>
      </c>
      <c r="C19" s="25" t="s">
        <v>36</v>
      </c>
      <c r="D19" s="25" t="s">
        <v>37</v>
      </c>
    </row>
    <row r="20" spans="1:4" x14ac:dyDescent="0.2">
      <c r="A20" s="25" t="s">
        <v>38</v>
      </c>
      <c r="B20" s="25" t="s">
        <v>38</v>
      </c>
      <c r="C20" s="25">
        <v>155</v>
      </c>
      <c r="D20" s="25" t="s">
        <v>39</v>
      </c>
    </row>
    <row r="22" spans="1:4" x14ac:dyDescent="0.2">
      <c r="A22" s="25" t="s">
        <v>28</v>
      </c>
      <c r="B22" s="26">
        <v>44350</v>
      </c>
    </row>
    <row r="23" spans="1:4" x14ac:dyDescent="0.2">
      <c r="A23" s="25" t="s">
        <v>29</v>
      </c>
    </row>
    <row r="24" spans="1:4" x14ac:dyDescent="0.2">
      <c r="A24" s="25" t="s">
        <v>30</v>
      </c>
      <c r="B24" s="25" t="s">
        <v>31</v>
      </c>
    </row>
    <row r="25" spans="1:4" x14ac:dyDescent="0.2">
      <c r="A25" s="25" t="s">
        <v>32</v>
      </c>
      <c r="B25" s="25" t="s">
        <v>41</v>
      </c>
    </row>
    <row r="27" spans="1:4" x14ac:dyDescent="0.2">
      <c r="A27" s="25" t="s">
        <v>34</v>
      </c>
      <c r="B27" s="25" t="s">
        <v>35</v>
      </c>
      <c r="C27" s="25" t="s">
        <v>36</v>
      </c>
      <c r="D27" s="25" t="s">
        <v>37</v>
      </c>
    </row>
    <row r="28" spans="1:4" x14ac:dyDescent="0.2">
      <c r="A28" s="25" t="s">
        <v>38</v>
      </c>
      <c r="B28" s="25" t="s">
        <v>38</v>
      </c>
      <c r="C28" s="25">
        <v>159</v>
      </c>
      <c r="D28" s="25" t="s">
        <v>39</v>
      </c>
    </row>
    <row r="30" spans="1:4" x14ac:dyDescent="0.2">
      <c r="A30" s="25" t="s">
        <v>28</v>
      </c>
      <c r="B30" s="26">
        <v>44350</v>
      </c>
    </row>
    <row r="31" spans="1:4" x14ac:dyDescent="0.2">
      <c r="A31" s="25" t="s">
        <v>29</v>
      </c>
    </row>
    <row r="32" spans="1:4" x14ac:dyDescent="0.2">
      <c r="A32" s="25" t="s">
        <v>30</v>
      </c>
      <c r="B32" s="25" t="s">
        <v>31</v>
      </c>
    </row>
    <row r="33" spans="1:4" x14ac:dyDescent="0.2">
      <c r="A33" s="25" t="s">
        <v>32</v>
      </c>
      <c r="B33" s="25" t="s">
        <v>42</v>
      </c>
    </row>
    <row r="35" spans="1:4" x14ac:dyDescent="0.2">
      <c r="A35" s="25" t="s">
        <v>34</v>
      </c>
      <c r="B35" s="25" t="s">
        <v>35</v>
      </c>
      <c r="C35" s="25" t="s">
        <v>36</v>
      </c>
      <c r="D35" s="25" t="s">
        <v>37</v>
      </c>
    </row>
    <row r="36" spans="1:4" x14ac:dyDescent="0.2">
      <c r="A36" s="25" t="s">
        <v>38</v>
      </c>
      <c r="B36" s="25" t="s">
        <v>38</v>
      </c>
      <c r="C36" s="25">
        <v>158</v>
      </c>
      <c r="D36" s="25" t="s">
        <v>39</v>
      </c>
    </row>
    <row r="38" spans="1:4" x14ac:dyDescent="0.2">
      <c r="A38" s="25" t="s">
        <v>28</v>
      </c>
      <c r="B38" s="26">
        <v>44350</v>
      </c>
    </row>
    <row r="39" spans="1:4" x14ac:dyDescent="0.2">
      <c r="A39" s="25" t="s">
        <v>29</v>
      </c>
    </row>
    <row r="40" spans="1:4" x14ac:dyDescent="0.2">
      <c r="A40" s="25" t="s">
        <v>30</v>
      </c>
      <c r="B40" s="25" t="s">
        <v>31</v>
      </c>
    </row>
    <row r="41" spans="1:4" x14ac:dyDescent="0.2">
      <c r="A41" s="25" t="s">
        <v>32</v>
      </c>
      <c r="B41" s="25" t="s">
        <v>43</v>
      </c>
    </row>
    <row r="43" spans="1:4" x14ac:dyDescent="0.2">
      <c r="A43" s="25" t="s">
        <v>34</v>
      </c>
      <c r="B43" s="25" t="s">
        <v>35</v>
      </c>
      <c r="C43" s="25" t="s">
        <v>36</v>
      </c>
      <c r="D43" s="25" t="s">
        <v>37</v>
      </c>
    </row>
    <row r="44" spans="1:4" x14ac:dyDescent="0.2">
      <c r="A44" s="25" t="s">
        <v>38</v>
      </c>
      <c r="B44" s="25" t="s">
        <v>38</v>
      </c>
      <c r="C44" s="25">
        <v>155</v>
      </c>
      <c r="D44" s="25" t="s">
        <v>39</v>
      </c>
    </row>
    <row r="46" spans="1:4" x14ac:dyDescent="0.2">
      <c r="A46" s="25" t="s">
        <v>28</v>
      </c>
      <c r="B46" s="26">
        <v>44350</v>
      </c>
    </row>
    <row r="47" spans="1:4" x14ac:dyDescent="0.2">
      <c r="A47" s="25" t="s">
        <v>29</v>
      </c>
    </row>
    <row r="48" spans="1:4" x14ac:dyDescent="0.2">
      <c r="A48" s="25" t="s">
        <v>30</v>
      </c>
      <c r="B48" s="25" t="s">
        <v>31</v>
      </c>
    </row>
    <row r="49" spans="1:4" x14ac:dyDescent="0.2">
      <c r="A49" s="25" t="s">
        <v>32</v>
      </c>
      <c r="B49" s="25" t="s">
        <v>44</v>
      </c>
    </row>
    <row r="51" spans="1:4" x14ac:dyDescent="0.2">
      <c r="A51" s="25" t="s">
        <v>34</v>
      </c>
      <c r="B51" s="25" t="s">
        <v>35</v>
      </c>
      <c r="C51" s="25" t="s">
        <v>36</v>
      </c>
      <c r="D51" s="25" t="s">
        <v>37</v>
      </c>
    </row>
    <row r="52" spans="1:4" x14ac:dyDescent="0.2">
      <c r="A52" s="25" t="s">
        <v>38</v>
      </c>
      <c r="B52" s="25" t="s">
        <v>38</v>
      </c>
      <c r="C52" s="25">
        <v>143</v>
      </c>
      <c r="D52" s="25" t="s">
        <v>39</v>
      </c>
    </row>
    <row r="54" spans="1:4" x14ac:dyDescent="0.2">
      <c r="A54" s="25" t="s">
        <v>28</v>
      </c>
      <c r="B54" s="26">
        <v>44350</v>
      </c>
    </row>
    <row r="55" spans="1:4" x14ac:dyDescent="0.2">
      <c r="A55" s="25" t="s">
        <v>29</v>
      </c>
    </row>
    <row r="56" spans="1:4" x14ac:dyDescent="0.2">
      <c r="A56" s="25" t="s">
        <v>30</v>
      </c>
      <c r="B56" s="25" t="s">
        <v>31</v>
      </c>
    </row>
    <row r="57" spans="1:4" x14ac:dyDescent="0.2">
      <c r="A57" s="25" t="s">
        <v>32</v>
      </c>
      <c r="B57" s="25" t="s">
        <v>45</v>
      </c>
    </row>
    <row r="59" spans="1:4" x14ac:dyDescent="0.2">
      <c r="A59" s="25" t="s">
        <v>34</v>
      </c>
      <c r="B59" s="25" t="s">
        <v>35</v>
      </c>
      <c r="C59" s="25" t="s">
        <v>36</v>
      </c>
      <c r="D59" s="25" t="s">
        <v>37</v>
      </c>
    </row>
    <row r="60" spans="1:4" x14ac:dyDescent="0.2">
      <c r="A60" s="25" t="s">
        <v>38</v>
      </c>
      <c r="B60" s="25" t="s">
        <v>38</v>
      </c>
      <c r="C60" s="25">
        <v>152</v>
      </c>
      <c r="D60" s="25" t="s">
        <v>39</v>
      </c>
    </row>
    <row r="62" spans="1:4" x14ac:dyDescent="0.2">
      <c r="A62" s="25" t="s">
        <v>28</v>
      </c>
      <c r="B62" s="26">
        <v>44350</v>
      </c>
    </row>
    <row r="63" spans="1:4" x14ac:dyDescent="0.2">
      <c r="A63" s="25" t="s">
        <v>29</v>
      </c>
    </row>
    <row r="64" spans="1:4" x14ac:dyDescent="0.2">
      <c r="A64" s="25" t="s">
        <v>30</v>
      </c>
      <c r="B64" s="25" t="s">
        <v>31</v>
      </c>
    </row>
    <row r="65" spans="1:4" x14ac:dyDescent="0.2">
      <c r="A65" s="25" t="s">
        <v>32</v>
      </c>
      <c r="B65" s="25" t="s">
        <v>46</v>
      </c>
    </row>
    <row r="67" spans="1:4" x14ac:dyDescent="0.2">
      <c r="A67" s="25" t="s">
        <v>34</v>
      </c>
      <c r="B67" s="25" t="s">
        <v>35</v>
      </c>
      <c r="C67" s="25" t="s">
        <v>36</v>
      </c>
      <c r="D67" s="25" t="s">
        <v>37</v>
      </c>
    </row>
    <row r="68" spans="1:4" x14ac:dyDescent="0.2">
      <c r="A68" s="25" t="s">
        <v>38</v>
      </c>
      <c r="B68" s="25" t="s">
        <v>38</v>
      </c>
      <c r="C68" s="25">
        <v>157</v>
      </c>
      <c r="D68" s="25" t="s">
        <v>39</v>
      </c>
    </row>
    <row r="70" spans="1:4" x14ac:dyDescent="0.2">
      <c r="A70" s="25" t="s">
        <v>28</v>
      </c>
      <c r="B70" s="26">
        <v>44350</v>
      </c>
    </row>
    <row r="71" spans="1:4" x14ac:dyDescent="0.2">
      <c r="A71" s="25" t="s">
        <v>29</v>
      </c>
    </row>
    <row r="72" spans="1:4" x14ac:dyDescent="0.2">
      <c r="A72" s="25" t="s">
        <v>30</v>
      </c>
      <c r="B72" s="25" t="s">
        <v>31</v>
      </c>
    </row>
    <row r="73" spans="1:4" x14ac:dyDescent="0.2">
      <c r="A73" s="25" t="s">
        <v>32</v>
      </c>
      <c r="B73" s="25" t="s">
        <v>47</v>
      </c>
    </row>
    <row r="75" spans="1:4" x14ac:dyDescent="0.2">
      <c r="A75" s="25" t="s">
        <v>34</v>
      </c>
      <c r="B75" s="25" t="s">
        <v>35</v>
      </c>
      <c r="C75" s="25" t="s">
        <v>36</v>
      </c>
      <c r="D75" s="25" t="s">
        <v>37</v>
      </c>
    </row>
    <row r="76" spans="1:4" x14ac:dyDescent="0.2">
      <c r="A76" s="25" t="s">
        <v>38</v>
      </c>
      <c r="B76" s="25" t="s">
        <v>38</v>
      </c>
      <c r="C76" s="25" t="s">
        <v>11</v>
      </c>
      <c r="D76" s="25" t="s">
        <v>39</v>
      </c>
    </row>
    <row r="78" spans="1:4" x14ac:dyDescent="0.2">
      <c r="A78" s="25" t="s">
        <v>28</v>
      </c>
      <c r="B78" s="26">
        <v>44350</v>
      </c>
    </row>
    <row r="79" spans="1:4" x14ac:dyDescent="0.2">
      <c r="A79" s="25" t="s">
        <v>29</v>
      </c>
    </row>
    <row r="80" spans="1:4" x14ac:dyDescent="0.2">
      <c r="A80" s="25" t="s">
        <v>30</v>
      </c>
      <c r="B80" s="25" t="s">
        <v>31</v>
      </c>
    </row>
    <row r="81" spans="1:4" x14ac:dyDescent="0.2">
      <c r="A81" s="25" t="s">
        <v>32</v>
      </c>
      <c r="B81" s="25" t="s">
        <v>48</v>
      </c>
    </row>
    <row r="83" spans="1:4" x14ac:dyDescent="0.2">
      <c r="A83" s="25" t="s">
        <v>34</v>
      </c>
      <c r="B83" s="25" t="s">
        <v>35</v>
      </c>
      <c r="C83" s="25" t="s">
        <v>36</v>
      </c>
      <c r="D83" s="25" t="s">
        <v>37</v>
      </c>
    </row>
    <row r="84" spans="1:4" x14ac:dyDescent="0.2">
      <c r="A84" s="25" t="s">
        <v>38</v>
      </c>
      <c r="B84" s="25" t="s">
        <v>38</v>
      </c>
      <c r="C84" s="25" t="s">
        <v>11</v>
      </c>
      <c r="D84" s="25" t="s">
        <v>39</v>
      </c>
    </row>
    <row r="86" spans="1:4" x14ac:dyDescent="0.2">
      <c r="A86" s="25" t="s">
        <v>28</v>
      </c>
      <c r="B86" s="26">
        <v>44350</v>
      </c>
    </row>
    <row r="87" spans="1:4" x14ac:dyDescent="0.2">
      <c r="A87" s="25" t="s">
        <v>29</v>
      </c>
    </row>
    <row r="88" spans="1:4" x14ac:dyDescent="0.2">
      <c r="A88" s="25" t="s">
        <v>30</v>
      </c>
      <c r="B88" s="25" t="s">
        <v>31</v>
      </c>
    </row>
    <row r="89" spans="1:4" x14ac:dyDescent="0.2">
      <c r="A89" s="25" t="s">
        <v>32</v>
      </c>
      <c r="B89" s="25" t="s">
        <v>49</v>
      </c>
    </row>
    <row r="91" spans="1:4" x14ac:dyDescent="0.2">
      <c r="A91" s="25" t="s">
        <v>34</v>
      </c>
      <c r="B91" s="25" t="s">
        <v>35</v>
      </c>
      <c r="C91" s="25" t="s">
        <v>36</v>
      </c>
      <c r="D91" s="25" t="s">
        <v>37</v>
      </c>
    </row>
    <row r="92" spans="1:4" x14ac:dyDescent="0.2">
      <c r="A92" s="25" t="s">
        <v>38</v>
      </c>
      <c r="B92" s="25" t="s">
        <v>38</v>
      </c>
      <c r="C92" s="25">
        <v>855</v>
      </c>
      <c r="D92" s="25" t="s">
        <v>39</v>
      </c>
    </row>
    <row r="94" spans="1:4" x14ac:dyDescent="0.2">
      <c r="A94" s="25" t="s">
        <v>28</v>
      </c>
      <c r="B94" s="26">
        <v>44350</v>
      </c>
    </row>
    <row r="95" spans="1:4" x14ac:dyDescent="0.2">
      <c r="A95" s="25" t="s">
        <v>29</v>
      </c>
    </row>
    <row r="96" spans="1:4" x14ac:dyDescent="0.2">
      <c r="A96" s="25" t="s">
        <v>30</v>
      </c>
      <c r="B96" s="25" t="s">
        <v>31</v>
      </c>
    </row>
    <row r="97" spans="1:4" x14ac:dyDescent="0.2">
      <c r="A97" s="25" t="s">
        <v>32</v>
      </c>
      <c r="B97" s="25" t="s">
        <v>50</v>
      </c>
    </row>
    <row r="99" spans="1:4" x14ac:dyDescent="0.2">
      <c r="A99" s="25" t="s">
        <v>34</v>
      </c>
      <c r="B99" s="25" t="s">
        <v>35</v>
      </c>
      <c r="C99" s="25" t="s">
        <v>36</v>
      </c>
      <c r="D99" s="25" t="s">
        <v>37</v>
      </c>
    </row>
    <row r="100" spans="1:4" x14ac:dyDescent="0.2">
      <c r="A100" s="25" t="s">
        <v>38</v>
      </c>
      <c r="B100" s="25" t="s">
        <v>38</v>
      </c>
      <c r="C100" s="25">
        <v>825</v>
      </c>
      <c r="D100" s="25" t="s">
        <v>39</v>
      </c>
    </row>
    <row r="102" spans="1:4" x14ac:dyDescent="0.2">
      <c r="A102" s="25" t="s">
        <v>28</v>
      </c>
      <c r="B102" s="26">
        <v>44350</v>
      </c>
    </row>
    <row r="103" spans="1:4" x14ac:dyDescent="0.2">
      <c r="A103" s="25" t="s">
        <v>29</v>
      </c>
    </row>
    <row r="104" spans="1:4" x14ac:dyDescent="0.2">
      <c r="A104" s="25" t="s">
        <v>30</v>
      </c>
      <c r="B104" s="25" t="s">
        <v>31</v>
      </c>
    </row>
    <row r="105" spans="1:4" x14ac:dyDescent="0.2">
      <c r="A105" s="25" t="s">
        <v>32</v>
      </c>
      <c r="B105" s="25" t="s">
        <v>51</v>
      </c>
    </row>
    <row r="107" spans="1:4" x14ac:dyDescent="0.2">
      <c r="A107" s="25" t="s">
        <v>34</v>
      </c>
      <c r="B107" s="25" t="s">
        <v>35</v>
      </c>
      <c r="C107" s="25" t="s">
        <v>36</v>
      </c>
      <c r="D107" s="25" t="s">
        <v>37</v>
      </c>
    </row>
    <row r="108" spans="1:4" x14ac:dyDescent="0.2">
      <c r="A108" s="25" t="s">
        <v>38</v>
      </c>
      <c r="B108" s="25" t="s">
        <v>38</v>
      </c>
      <c r="C108" s="25">
        <v>801</v>
      </c>
      <c r="D108" s="25" t="s">
        <v>39</v>
      </c>
    </row>
    <row r="110" spans="1:4" x14ac:dyDescent="0.2">
      <c r="A110" s="25" t="s">
        <v>28</v>
      </c>
      <c r="B110" s="26">
        <v>44350</v>
      </c>
    </row>
    <row r="111" spans="1:4" x14ac:dyDescent="0.2">
      <c r="A111" s="25" t="s">
        <v>29</v>
      </c>
    </row>
    <row r="112" spans="1:4" x14ac:dyDescent="0.2">
      <c r="A112" s="25" t="s">
        <v>30</v>
      </c>
      <c r="B112" s="25" t="s">
        <v>31</v>
      </c>
    </row>
    <row r="113" spans="1:4" x14ac:dyDescent="0.2">
      <c r="A113" s="25" t="s">
        <v>32</v>
      </c>
      <c r="B113" s="25" t="s">
        <v>52</v>
      </c>
    </row>
    <row r="115" spans="1:4" x14ac:dyDescent="0.2">
      <c r="A115" s="25" t="s">
        <v>34</v>
      </c>
      <c r="B115" s="25" t="s">
        <v>35</v>
      </c>
      <c r="C115" s="25" t="s">
        <v>36</v>
      </c>
      <c r="D115" s="25" t="s">
        <v>37</v>
      </c>
    </row>
    <row r="116" spans="1:4" x14ac:dyDescent="0.2">
      <c r="A116" s="25" t="s">
        <v>38</v>
      </c>
      <c r="B116" s="25" t="s">
        <v>38</v>
      </c>
      <c r="C116" s="25">
        <v>816</v>
      </c>
      <c r="D116" s="25" t="s">
        <v>39</v>
      </c>
    </row>
    <row r="118" spans="1:4" x14ac:dyDescent="0.2">
      <c r="A118" s="25" t="s">
        <v>28</v>
      </c>
      <c r="B118" s="26">
        <v>44350</v>
      </c>
    </row>
    <row r="119" spans="1:4" x14ac:dyDescent="0.2">
      <c r="A119" s="25" t="s">
        <v>29</v>
      </c>
    </row>
    <row r="120" spans="1:4" x14ac:dyDescent="0.2">
      <c r="A120" s="25" t="s">
        <v>30</v>
      </c>
      <c r="B120" s="25" t="s">
        <v>31</v>
      </c>
    </row>
    <row r="121" spans="1:4" x14ac:dyDescent="0.2">
      <c r="A121" s="25" t="s">
        <v>32</v>
      </c>
      <c r="B121" s="25" t="s">
        <v>53</v>
      </c>
    </row>
    <row r="123" spans="1:4" x14ac:dyDescent="0.2">
      <c r="A123" s="25" t="s">
        <v>34</v>
      </c>
      <c r="B123" s="25" t="s">
        <v>35</v>
      </c>
      <c r="C123" s="25" t="s">
        <v>36</v>
      </c>
      <c r="D123" s="25" t="s">
        <v>37</v>
      </c>
    </row>
    <row r="124" spans="1:4" x14ac:dyDescent="0.2">
      <c r="A124" s="25" t="s">
        <v>38</v>
      </c>
      <c r="B124" s="25" t="s">
        <v>38</v>
      </c>
      <c r="C124" s="25">
        <v>773</v>
      </c>
      <c r="D124" s="25" t="s">
        <v>39</v>
      </c>
    </row>
    <row r="126" spans="1:4" x14ac:dyDescent="0.2">
      <c r="A126" s="25" t="s">
        <v>28</v>
      </c>
      <c r="B126" s="26">
        <v>44350</v>
      </c>
    </row>
    <row r="127" spans="1:4" x14ac:dyDescent="0.2">
      <c r="A127" s="25" t="s">
        <v>29</v>
      </c>
    </row>
    <row r="128" spans="1:4" x14ac:dyDescent="0.2">
      <c r="A128" s="25" t="s">
        <v>30</v>
      </c>
      <c r="B128" s="25" t="s">
        <v>31</v>
      </c>
    </row>
    <row r="129" spans="1:4" x14ac:dyDescent="0.2">
      <c r="A129" s="25" t="s">
        <v>32</v>
      </c>
      <c r="B129" s="25" t="s">
        <v>54</v>
      </c>
    </row>
    <row r="131" spans="1:4" x14ac:dyDescent="0.2">
      <c r="A131" s="25" t="s">
        <v>34</v>
      </c>
      <c r="B131" s="25" t="s">
        <v>35</v>
      </c>
      <c r="C131" s="25" t="s">
        <v>36</v>
      </c>
      <c r="D131" s="25" t="s">
        <v>37</v>
      </c>
    </row>
    <row r="132" spans="1:4" x14ac:dyDescent="0.2">
      <c r="A132" s="25" t="s">
        <v>38</v>
      </c>
      <c r="B132" s="25" t="s">
        <v>38</v>
      </c>
      <c r="C132" s="25">
        <v>712</v>
      </c>
      <c r="D132" s="25" t="s">
        <v>39</v>
      </c>
    </row>
    <row r="134" spans="1:4" x14ac:dyDescent="0.2">
      <c r="A134" s="25" t="s">
        <v>28</v>
      </c>
      <c r="B134" s="26">
        <v>44350</v>
      </c>
    </row>
    <row r="135" spans="1:4" x14ac:dyDescent="0.2">
      <c r="A135" s="25" t="s">
        <v>29</v>
      </c>
    </row>
    <row r="136" spans="1:4" x14ac:dyDescent="0.2">
      <c r="A136" s="25" t="s">
        <v>30</v>
      </c>
      <c r="B136" s="25" t="s">
        <v>31</v>
      </c>
    </row>
    <row r="137" spans="1:4" x14ac:dyDescent="0.2">
      <c r="A137" s="25" t="s">
        <v>32</v>
      </c>
      <c r="B137" s="25" t="s">
        <v>55</v>
      </c>
    </row>
    <row r="139" spans="1:4" x14ac:dyDescent="0.2">
      <c r="A139" s="25" t="s">
        <v>34</v>
      </c>
      <c r="B139" s="25" t="s">
        <v>35</v>
      </c>
      <c r="C139" s="25" t="s">
        <v>36</v>
      </c>
      <c r="D139" s="25" t="s">
        <v>37</v>
      </c>
    </row>
    <row r="140" spans="1:4" x14ac:dyDescent="0.2">
      <c r="A140" s="25" t="s">
        <v>38</v>
      </c>
      <c r="B140" s="25" t="s">
        <v>38</v>
      </c>
      <c r="C140" s="25">
        <v>464</v>
      </c>
      <c r="D140" s="25" t="s">
        <v>39</v>
      </c>
    </row>
    <row r="142" spans="1:4" x14ac:dyDescent="0.2">
      <c r="A142" s="25" t="s">
        <v>28</v>
      </c>
      <c r="B142" s="26">
        <v>44350</v>
      </c>
    </row>
    <row r="143" spans="1:4" x14ac:dyDescent="0.2">
      <c r="A143" s="25" t="s">
        <v>29</v>
      </c>
    </row>
    <row r="144" spans="1:4" x14ac:dyDescent="0.2">
      <c r="A144" s="25" t="s">
        <v>30</v>
      </c>
      <c r="B144" s="25" t="s">
        <v>31</v>
      </c>
    </row>
    <row r="145" spans="1:4" x14ac:dyDescent="0.2">
      <c r="A145" s="25" t="s">
        <v>32</v>
      </c>
      <c r="B145" s="25" t="s">
        <v>56</v>
      </c>
    </row>
    <row r="147" spans="1:4" x14ac:dyDescent="0.2">
      <c r="A147" s="25" t="s">
        <v>34</v>
      </c>
      <c r="B147" s="25" t="s">
        <v>35</v>
      </c>
      <c r="C147" s="25" t="s">
        <v>36</v>
      </c>
      <c r="D147" s="25" t="s">
        <v>37</v>
      </c>
    </row>
    <row r="148" spans="1:4" x14ac:dyDescent="0.2">
      <c r="A148" s="25" t="s">
        <v>38</v>
      </c>
      <c r="B148" s="25" t="s">
        <v>38</v>
      </c>
      <c r="C148" s="25">
        <v>458</v>
      </c>
      <c r="D148" s="25" t="s">
        <v>39</v>
      </c>
    </row>
    <row r="150" spans="1:4" x14ac:dyDescent="0.2">
      <c r="A150" s="25" t="s">
        <v>28</v>
      </c>
      <c r="B150" s="26">
        <v>44350</v>
      </c>
    </row>
    <row r="151" spans="1:4" x14ac:dyDescent="0.2">
      <c r="A151" s="25" t="s">
        <v>29</v>
      </c>
    </row>
    <row r="152" spans="1:4" x14ac:dyDescent="0.2">
      <c r="A152" s="25" t="s">
        <v>30</v>
      </c>
      <c r="B152" s="25" t="s">
        <v>31</v>
      </c>
    </row>
    <row r="153" spans="1:4" x14ac:dyDescent="0.2">
      <c r="A153" s="25" t="s">
        <v>32</v>
      </c>
      <c r="B153" s="25" t="s">
        <v>57</v>
      </c>
    </row>
    <row r="155" spans="1:4" x14ac:dyDescent="0.2">
      <c r="A155" s="25" t="s">
        <v>34</v>
      </c>
      <c r="B155" s="25" t="s">
        <v>35</v>
      </c>
      <c r="C155" s="25" t="s">
        <v>36</v>
      </c>
      <c r="D155" s="25" t="s">
        <v>37</v>
      </c>
    </row>
    <row r="156" spans="1:4" x14ac:dyDescent="0.2">
      <c r="A156" s="25" t="s">
        <v>38</v>
      </c>
      <c r="B156" s="25" t="s">
        <v>38</v>
      </c>
      <c r="C156" s="25">
        <v>452</v>
      </c>
      <c r="D156" s="25" t="s">
        <v>39</v>
      </c>
    </row>
    <row r="158" spans="1:4" x14ac:dyDescent="0.2">
      <c r="A158" s="25" t="s">
        <v>28</v>
      </c>
      <c r="B158" s="26">
        <v>44350</v>
      </c>
    </row>
    <row r="159" spans="1:4" x14ac:dyDescent="0.2">
      <c r="A159" s="25" t="s">
        <v>29</v>
      </c>
    </row>
    <row r="160" spans="1:4" x14ac:dyDescent="0.2">
      <c r="A160" s="25" t="s">
        <v>30</v>
      </c>
      <c r="B160" s="25" t="s">
        <v>31</v>
      </c>
    </row>
    <row r="161" spans="1:4" x14ac:dyDescent="0.2">
      <c r="A161" s="25" t="s">
        <v>32</v>
      </c>
      <c r="B161" s="25" t="s">
        <v>58</v>
      </c>
    </row>
    <row r="163" spans="1:4" x14ac:dyDescent="0.2">
      <c r="A163" s="25" t="s">
        <v>34</v>
      </c>
      <c r="B163" s="25" t="s">
        <v>35</v>
      </c>
      <c r="C163" s="25" t="s">
        <v>36</v>
      </c>
      <c r="D163" s="25" t="s">
        <v>37</v>
      </c>
    </row>
    <row r="164" spans="1:4" x14ac:dyDescent="0.2">
      <c r="A164" s="25" t="s">
        <v>38</v>
      </c>
      <c r="B164" s="25" t="s">
        <v>38</v>
      </c>
      <c r="C164" s="25">
        <v>458</v>
      </c>
      <c r="D164" s="25" t="s">
        <v>39</v>
      </c>
    </row>
    <row r="166" spans="1:4" x14ac:dyDescent="0.2">
      <c r="A166" s="25" t="s">
        <v>28</v>
      </c>
      <c r="B166" s="26">
        <v>44350</v>
      </c>
    </row>
    <row r="167" spans="1:4" x14ac:dyDescent="0.2">
      <c r="A167" s="25" t="s">
        <v>29</v>
      </c>
    </row>
    <row r="168" spans="1:4" x14ac:dyDescent="0.2">
      <c r="A168" s="25" t="s">
        <v>30</v>
      </c>
      <c r="B168" s="25" t="s">
        <v>31</v>
      </c>
    </row>
    <row r="169" spans="1:4" x14ac:dyDescent="0.2">
      <c r="A169" s="25" t="s">
        <v>32</v>
      </c>
      <c r="B169" s="25" t="s">
        <v>59</v>
      </c>
    </row>
    <row r="171" spans="1:4" x14ac:dyDescent="0.2">
      <c r="A171" s="25" t="s">
        <v>34</v>
      </c>
      <c r="B171" s="25" t="s">
        <v>35</v>
      </c>
      <c r="C171" s="25" t="s">
        <v>36</v>
      </c>
      <c r="D171" s="25" t="s">
        <v>37</v>
      </c>
    </row>
    <row r="172" spans="1:4" x14ac:dyDescent="0.2">
      <c r="A172" s="25" t="s">
        <v>38</v>
      </c>
      <c r="B172" s="25" t="s">
        <v>38</v>
      </c>
      <c r="C172" s="25">
        <v>474</v>
      </c>
      <c r="D172" s="25" t="s">
        <v>39</v>
      </c>
    </row>
    <row r="174" spans="1:4" x14ac:dyDescent="0.2">
      <c r="A174" s="25" t="s">
        <v>28</v>
      </c>
      <c r="B174" s="26">
        <v>44350</v>
      </c>
    </row>
    <row r="175" spans="1:4" x14ac:dyDescent="0.2">
      <c r="A175" s="25" t="s">
        <v>29</v>
      </c>
    </row>
    <row r="176" spans="1:4" x14ac:dyDescent="0.2">
      <c r="A176" s="25" t="s">
        <v>30</v>
      </c>
      <c r="B176" s="25" t="s">
        <v>31</v>
      </c>
    </row>
    <row r="177" spans="1:4" x14ac:dyDescent="0.2">
      <c r="A177" s="25" t="s">
        <v>32</v>
      </c>
      <c r="B177" s="25" t="s">
        <v>60</v>
      </c>
    </row>
    <row r="179" spans="1:4" x14ac:dyDescent="0.2">
      <c r="A179" s="25" t="s">
        <v>34</v>
      </c>
      <c r="B179" s="25" t="s">
        <v>35</v>
      </c>
      <c r="C179" s="25" t="s">
        <v>36</v>
      </c>
      <c r="D179" s="25" t="s">
        <v>37</v>
      </c>
    </row>
    <row r="180" spans="1:4" x14ac:dyDescent="0.2">
      <c r="A180" s="25" t="s">
        <v>38</v>
      </c>
      <c r="B180" s="25" t="s">
        <v>38</v>
      </c>
      <c r="C180" s="25">
        <v>474</v>
      </c>
      <c r="D180" s="25" t="s">
        <v>39</v>
      </c>
    </row>
    <row r="182" spans="1:4" x14ac:dyDescent="0.2">
      <c r="A182" s="25" t="s">
        <v>28</v>
      </c>
      <c r="B182" s="26">
        <v>44350</v>
      </c>
    </row>
    <row r="183" spans="1:4" x14ac:dyDescent="0.2">
      <c r="A183" s="25" t="s">
        <v>29</v>
      </c>
    </row>
    <row r="184" spans="1:4" x14ac:dyDescent="0.2">
      <c r="A184" s="25" t="s">
        <v>30</v>
      </c>
      <c r="B184" s="25" t="s">
        <v>31</v>
      </c>
    </row>
    <row r="185" spans="1:4" x14ac:dyDescent="0.2">
      <c r="A185" s="25" t="s">
        <v>32</v>
      </c>
      <c r="B185" s="25" t="s">
        <v>61</v>
      </c>
    </row>
    <row r="187" spans="1:4" x14ac:dyDescent="0.2">
      <c r="A187" s="25" t="s">
        <v>34</v>
      </c>
      <c r="B187" s="25" t="s">
        <v>35</v>
      </c>
      <c r="C187" s="25" t="s">
        <v>36</v>
      </c>
      <c r="D187" s="25" t="s">
        <v>37</v>
      </c>
    </row>
    <row r="188" spans="1:4" x14ac:dyDescent="0.2">
      <c r="A188" s="25" t="s">
        <v>38</v>
      </c>
      <c r="B188" s="25" t="s">
        <v>38</v>
      </c>
      <c r="C188" s="25">
        <v>493</v>
      </c>
      <c r="D188" s="25" t="s">
        <v>39</v>
      </c>
    </row>
    <row r="190" spans="1:4" x14ac:dyDescent="0.2">
      <c r="A190" s="25" t="s">
        <v>28</v>
      </c>
      <c r="B190" s="26">
        <v>44350</v>
      </c>
    </row>
    <row r="191" spans="1:4" x14ac:dyDescent="0.2">
      <c r="A191" s="25" t="s">
        <v>29</v>
      </c>
    </row>
    <row r="192" spans="1:4" x14ac:dyDescent="0.2">
      <c r="A192" s="25" t="s">
        <v>30</v>
      </c>
      <c r="B192" s="25" t="s">
        <v>31</v>
      </c>
    </row>
    <row r="193" spans="1:4" x14ac:dyDescent="0.2">
      <c r="A193" s="25" t="s">
        <v>32</v>
      </c>
      <c r="B193" s="25" t="s">
        <v>62</v>
      </c>
    </row>
    <row r="195" spans="1:4" x14ac:dyDescent="0.2">
      <c r="A195" s="25" t="s">
        <v>34</v>
      </c>
      <c r="B195" s="25" t="s">
        <v>35</v>
      </c>
      <c r="C195" s="25" t="s">
        <v>36</v>
      </c>
      <c r="D195" s="25" t="s">
        <v>37</v>
      </c>
    </row>
    <row r="196" spans="1:4" x14ac:dyDescent="0.2">
      <c r="A196" s="25" t="s">
        <v>38</v>
      </c>
      <c r="B196" s="25" t="s">
        <v>38</v>
      </c>
      <c r="C196" s="25">
        <v>519</v>
      </c>
      <c r="D196" s="25" t="s">
        <v>39</v>
      </c>
    </row>
    <row r="198" spans="1:4" x14ac:dyDescent="0.2">
      <c r="A198" s="25" t="s">
        <v>28</v>
      </c>
      <c r="B198" s="26">
        <v>44350</v>
      </c>
    </row>
    <row r="199" spans="1:4" x14ac:dyDescent="0.2">
      <c r="A199" s="25" t="s">
        <v>29</v>
      </c>
    </row>
    <row r="200" spans="1:4" x14ac:dyDescent="0.2">
      <c r="A200" s="25" t="s">
        <v>30</v>
      </c>
      <c r="B200" s="25" t="s">
        <v>31</v>
      </c>
    </row>
    <row r="201" spans="1:4" x14ac:dyDescent="0.2">
      <c r="A201" s="25" t="s">
        <v>32</v>
      </c>
      <c r="B201" s="25" t="s">
        <v>63</v>
      </c>
    </row>
    <row r="203" spans="1:4" x14ac:dyDescent="0.2">
      <c r="A203" s="25" t="s">
        <v>34</v>
      </c>
      <c r="B203" s="25" t="s">
        <v>35</v>
      </c>
      <c r="C203" s="25" t="s">
        <v>36</v>
      </c>
      <c r="D203" s="25" t="s">
        <v>37</v>
      </c>
    </row>
    <row r="204" spans="1:4" x14ac:dyDescent="0.2">
      <c r="A204" s="25" t="s">
        <v>38</v>
      </c>
      <c r="B204" s="25" t="s">
        <v>38</v>
      </c>
      <c r="C204" s="25">
        <v>509</v>
      </c>
      <c r="D204" s="25" t="s">
        <v>39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48"/>
  <sheetViews>
    <sheetView topLeftCell="E1" workbookViewId="0">
      <selection activeCell="K18" sqref="K18"/>
    </sheetView>
  </sheetViews>
  <sheetFormatPr baseColWidth="10" defaultColWidth="9" defaultRowHeight="15" x14ac:dyDescent="0.2"/>
  <cols>
    <col min="1" max="1" width="16" style="37" bestFit="1" customWidth="1"/>
    <col min="2" max="2" width="12.1640625" style="37" bestFit="1" customWidth="1"/>
    <col min="3" max="3" width="5.6640625" style="37" bestFit="1" customWidth="1"/>
    <col min="4" max="4" width="4.83203125" style="37" bestFit="1" customWidth="1"/>
    <col min="5" max="16384" width="9" style="36"/>
  </cols>
  <sheetData>
    <row r="1" spans="1:13" ht="16" x14ac:dyDescent="0.2">
      <c r="A1" s="37" t="s">
        <v>22</v>
      </c>
      <c r="B1" s="38">
        <v>44365</v>
      </c>
      <c r="G1" s="28"/>
      <c r="H1" s="28"/>
      <c r="I1" s="28"/>
      <c r="J1" s="28"/>
      <c r="K1" s="28" t="s">
        <v>64</v>
      </c>
      <c r="L1" s="24">
        <f>'Summary 3'!N9</f>
        <v>841.5</v>
      </c>
      <c r="M1" s="27"/>
    </row>
    <row r="2" spans="1:13" x14ac:dyDescent="0.2">
      <c r="A2" s="37" t="s">
        <v>23</v>
      </c>
      <c r="B2" s="37" t="s">
        <v>24</v>
      </c>
      <c r="G2" s="29" t="s">
        <v>65</v>
      </c>
      <c r="H2" s="29" t="s">
        <v>16</v>
      </c>
      <c r="I2" s="28" t="s">
        <v>66</v>
      </c>
      <c r="J2" s="28" t="s">
        <v>67</v>
      </c>
      <c r="K2" s="28" t="s">
        <v>68</v>
      </c>
      <c r="L2" s="28" t="s">
        <v>17</v>
      </c>
      <c r="M2" s="27" t="s">
        <v>69</v>
      </c>
    </row>
    <row r="3" spans="1:13" ht="16" x14ac:dyDescent="0.2">
      <c r="A3" s="37" t="s">
        <v>25</v>
      </c>
      <c r="B3" s="37" t="s">
        <v>26</v>
      </c>
      <c r="G3" s="30" t="s">
        <v>70</v>
      </c>
      <c r="H3" s="30">
        <v>6</v>
      </c>
      <c r="I3" s="30">
        <v>0</v>
      </c>
      <c r="J3" s="41">
        <f>I3/60</f>
        <v>0</v>
      </c>
      <c r="K3" s="39">
        <f>C28</f>
        <v>742</v>
      </c>
      <c r="L3" s="50">
        <f>K3/$L$1</f>
        <v>0.88175876411170528</v>
      </c>
      <c r="M3" s="51">
        <f>H3*J3</f>
        <v>0</v>
      </c>
    </row>
    <row r="4" spans="1:13" ht="16" x14ac:dyDescent="0.2">
      <c r="A4" s="37" t="s">
        <v>27</v>
      </c>
      <c r="B4" s="37" t="s">
        <v>26</v>
      </c>
      <c r="G4" s="30" t="s">
        <v>71</v>
      </c>
      <c r="H4" s="30">
        <v>6</v>
      </c>
      <c r="I4" s="32">
        <v>0</v>
      </c>
      <c r="J4" s="41">
        <f t="shared" ref="J4:J18" si="0">I4/60</f>
        <v>0</v>
      </c>
      <c r="K4" s="39">
        <f>C36</f>
        <v>810</v>
      </c>
      <c r="L4" s="50">
        <f t="shared" ref="L4:L18" si="1">K4/$L$1</f>
        <v>0.96256684491978606</v>
      </c>
      <c r="M4" s="51">
        <f t="shared" ref="M4:M18" si="2">H4*J4</f>
        <v>0</v>
      </c>
    </row>
    <row r="5" spans="1:13" ht="16" x14ac:dyDescent="0.2">
      <c r="G5" s="30" t="s">
        <v>71</v>
      </c>
      <c r="H5" s="30">
        <v>6</v>
      </c>
      <c r="I5" s="32">
        <v>30</v>
      </c>
      <c r="J5" s="41">
        <f t="shared" si="0"/>
        <v>0.5</v>
      </c>
      <c r="K5" s="40">
        <f>C44</f>
        <v>450</v>
      </c>
      <c r="L5" s="50">
        <f t="shared" si="1"/>
        <v>0.53475935828877008</v>
      </c>
      <c r="M5" s="51">
        <f t="shared" si="2"/>
        <v>3</v>
      </c>
    </row>
    <row r="6" spans="1:13" ht="16" x14ac:dyDescent="0.2">
      <c r="A6" s="37" t="s">
        <v>28</v>
      </c>
      <c r="B6" s="38">
        <v>44351</v>
      </c>
      <c r="G6" s="30" t="s">
        <v>71</v>
      </c>
      <c r="H6" s="30">
        <v>6</v>
      </c>
      <c r="I6" s="33">
        <v>60</v>
      </c>
      <c r="J6" s="41">
        <f t="shared" si="0"/>
        <v>1</v>
      </c>
      <c r="K6" s="40">
        <f>C52</f>
        <v>420</v>
      </c>
      <c r="L6" s="66">
        <f t="shared" si="1"/>
        <v>0.49910873440285203</v>
      </c>
      <c r="M6" s="51">
        <f t="shared" si="2"/>
        <v>6</v>
      </c>
    </row>
    <row r="7" spans="1:13" ht="16" x14ac:dyDescent="0.2">
      <c r="A7" s="37" t="s">
        <v>29</v>
      </c>
      <c r="G7" s="30" t="s">
        <v>71</v>
      </c>
      <c r="H7" s="30">
        <v>6</v>
      </c>
      <c r="I7" s="32">
        <v>90</v>
      </c>
      <c r="J7" s="41">
        <f t="shared" si="0"/>
        <v>1.5</v>
      </c>
      <c r="K7" s="40">
        <f>C60</f>
        <v>434</v>
      </c>
      <c r="L7" s="50">
        <f t="shared" si="1"/>
        <v>0.51574569221628042</v>
      </c>
      <c r="M7" s="51">
        <f t="shared" si="2"/>
        <v>9</v>
      </c>
    </row>
    <row r="8" spans="1:13" ht="16" x14ac:dyDescent="0.2">
      <c r="A8" s="37" t="s">
        <v>30</v>
      </c>
      <c r="B8" s="37" t="s">
        <v>31</v>
      </c>
      <c r="G8" s="30" t="s">
        <v>71</v>
      </c>
      <c r="H8" s="30">
        <v>6</v>
      </c>
      <c r="I8" s="32">
        <v>120</v>
      </c>
      <c r="J8" s="41">
        <f t="shared" si="0"/>
        <v>2</v>
      </c>
      <c r="K8" s="40">
        <f>C68</f>
        <v>427</v>
      </c>
      <c r="L8" s="50">
        <f t="shared" si="1"/>
        <v>0.50742721330956631</v>
      </c>
      <c r="M8" s="51">
        <f t="shared" si="2"/>
        <v>12</v>
      </c>
    </row>
    <row r="9" spans="1:13" ht="16" x14ac:dyDescent="0.2">
      <c r="A9" s="37" t="s">
        <v>32</v>
      </c>
      <c r="B9" s="37" t="s">
        <v>90</v>
      </c>
      <c r="G9" s="30" t="s">
        <v>71</v>
      </c>
      <c r="H9" s="30">
        <v>6</v>
      </c>
      <c r="I9" s="32">
        <v>150</v>
      </c>
      <c r="J9" s="41">
        <f t="shared" si="0"/>
        <v>2.5</v>
      </c>
      <c r="K9" s="40">
        <f>C76</f>
        <v>420</v>
      </c>
      <c r="L9" s="50">
        <f t="shared" si="1"/>
        <v>0.49910873440285203</v>
      </c>
      <c r="M9" s="51">
        <f t="shared" si="2"/>
        <v>15</v>
      </c>
    </row>
    <row r="10" spans="1:13" ht="16" x14ac:dyDescent="0.2">
      <c r="G10" s="30" t="s">
        <v>71</v>
      </c>
      <c r="H10" s="30">
        <v>6</v>
      </c>
      <c r="I10" s="32">
        <v>180</v>
      </c>
      <c r="J10" s="41">
        <f t="shared" si="0"/>
        <v>3</v>
      </c>
      <c r="K10" s="40">
        <f>C84</f>
        <v>408</v>
      </c>
      <c r="L10" s="50">
        <f t="shared" si="1"/>
        <v>0.48484848484848486</v>
      </c>
      <c r="M10" s="51">
        <f t="shared" si="2"/>
        <v>18</v>
      </c>
    </row>
    <row r="11" spans="1:13" ht="16" x14ac:dyDescent="0.2">
      <c r="A11" s="37" t="s">
        <v>34</v>
      </c>
      <c r="B11" s="37" t="s">
        <v>35</v>
      </c>
      <c r="C11" s="37" t="s">
        <v>36</v>
      </c>
      <c r="D11" s="37" t="s">
        <v>37</v>
      </c>
      <c r="G11" s="47" t="s">
        <v>70</v>
      </c>
      <c r="H11" s="47">
        <v>4</v>
      </c>
      <c r="I11" s="47">
        <v>0</v>
      </c>
      <c r="J11" s="48">
        <f t="shared" si="0"/>
        <v>0</v>
      </c>
      <c r="K11" s="49">
        <f>C92</f>
        <v>738</v>
      </c>
      <c r="L11" s="52">
        <f t="shared" si="1"/>
        <v>0.87700534759358284</v>
      </c>
      <c r="M11" s="53">
        <f t="shared" si="2"/>
        <v>0</v>
      </c>
    </row>
    <row r="12" spans="1:13" ht="16" x14ac:dyDescent="0.2">
      <c r="A12" s="37" t="s">
        <v>38</v>
      </c>
      <c r="B12" s="37" t="s">
        <v>38</v>
      </c>
      <c r="C12" s="37">
        <v>838</v>
      </c>
      <c r="D12" s="37" t="s">
        <v>39</v>
      </c>
      <c r="G12" s="30" t="s">
        <v>71</v>
      </c>
      <c r="H12" s="30">
        <v>4</v>
      </c>
      <c r="I12" s="32">
        <v>0</v>
      </c>
      <c r="J12" s="41">
        <f t="shared" si="0"/>
        <v>0</v>
      </c>
      <c r="K12" s="36">
        <f>C100</f>
        <v>629</v>
      </c>
      <c r="L12" s="50">
        <f t="shared" si="1"/>
        <v>0.74747474747474751</v>
      </c>
      <c r="M12" s="51">
        <f t="shared" si="2"/>
        <v>0</v>
      </c>
    </row>
    <row r="13" spans="1:13" ht="16" x14ac:dyDescent="0.2">
      <c r="G13" s="30" t="s">
        <v>71</v>
      </c>
      <c r="H13" s="30">
        <v>4</v>
      </c>
      <c r="I13" s="32">
        <v>30</v>
      </c>
      <c r="J13" s="41">
        <f t="shared" si="0"/>
        <v>0.5</v>
      </c>
      <c r="K13" s="36">
        <f>C108</f>
        <v>389</v>
      </c>
      <c r="L13" s="50">
        <f t="shared" si="1"/>
        <v>0.46226975638740342</v>
      </c>
      <c r="M13" s="51">
        <f t="shared" si="2"/>
        <v>2</v>
      </c>
    </row>
    <row r="14" spans="1:13" ht="16" x14ac:dyDescent="0.2">
      <c r="A14" s="37" t="s">
        <v>28</v>
      </c>
      <c r="B14" s="38">
        <v>44351</v>
      </c>
      <c r="G14" s="30" t="s">
        <v>71</v>
      </c>
      <c r="H14" s="30">
        <v>4</v>
      </c>
      <c r="I14" s="32">
        <v>60</v>
      </c>
      <c r="J14" s="41">
        <f t="shared" si="0"/>
        <v>1</v>
      </c>
      <c r="K14" s="36">
        <f>C116</f>
        <v>384</v>
      </c>
      <c r="L14" s="50">
        <f t="shared" si="1"/>
        <v>0.45632798573975042</v>
      </c>
      <c r="M14" s="51">
        <f t="shared" si="2"/>
        <v>4</v>
      </c>
    </row>
    <row r="15" spans="1:13" ht="16" x14ac:dyDescent="0.2">
      <c r="A15" s="37" t="s">
        <v>29</v>
      </c>
      <c r="G15" s="30" t="s">
        <v>71</v>
      </c>
      <c r="H15" s="30">
        <v>4</v>
      </c>
      <c r="I15" s="32">
        <v>90</v>
      </c>
      <c r="J15" s="41">
        <f t="shared" si="0"/>
        <v>1.5</v>
      </c>
      <c r="K15" s="36">
        <f>C124</f>
        <v>349</v>
      </c>
      <c r="L15" s="67">
        <f t="shared" si="1"/>
        <v>0.41473559120617942</v>
      </c>
      <c r="M15" s="51">
        <f t="shared" si="2"/>
        <v>6</v>
      </c>
    </row>
    <row r="16" spans="1:13" ht="16" x14ac:dyDescent="0.2">
      <c r="A16" s="37" t="s">
        <v>30</v>
      </c>
      <c r="B16" s="37" t="s">
        <v>31</v>
      </c>
      <c r="G16" s="30" t="s">
        <v>71</v>
      </c>
      <c r="H16" s="30">
        <v>4</v>
      </c>
      <c r="I16" s="32">
        <v>120</v>
      </c>
      <c r="J16" s="41">
        <f t="shared" si="0"/>
        <v>2</v>
      </c>
      <c r="K16" s="36">
        <f>C132</f>
        <v>356</v>
      </c>
      <c r="L16" s="50">
        <f t="shared" si="1"/>
        <v>0.42305407011289364</v>
      </c>
      <c r="M16" s="51">
        <f t="shared" si="2"/>
        <v>8</v>
      </c>
    </row>
    <row r="17" spans="1:15" ht="16" x14ac:dyDescent="0.2">
      <c r="A17" s="37" t="s">
        <v>32</v>
      </c>
      <c r="B17" s="37" t="s">
        <v>89</v>
      </c>
      <c r="G17" s="30" t="s">
        <v>71</v>
      </c>
      <c r="H17" s="30">
        <v>4</v>
      </c>
      <c r="I17" s="32">
        <v>185</v>
      </c>
      <c r="J17" s="41">
        <f t="shared" si="0"/>
        <v>3.0833333333333335</v>
      </c>
      <c r="K17" s="36">
        <f>C140</f>
        <v>333</v>
      </c>
      <c r="L17" s="50">
        <f t="shared" si="1"/>
        <v>0.39572192513368987</v>
      </c>
      <c r="M17" s="51">
        <f t="shared" si="2"/>
        <v>12.333333333333334</v>
      </c>
      <c r="O17" s="36" t="s">
        <v>93</v>
      </c>
    </row>
    <row r="18" spans="1:15" ht="16" x14ac:dyDescent="0.2">
      <c r="G18" s="30" t="s">
        <v>71</v>
      </c>
      <c r="H18" s="30">
        <v>4</v>
      </c>
      <c r="I18" s="33">
        <v>210</v>
      </c>
      <c r="J18" s="41">
        <f t="shared" si="0"/>
        <v>3.5</v>
      </c>
      <c r="K18" s="36">
        <f>C148</f>
        <v>319</v>
      </c>
      <c r="L18" s="55">
        <f t="shared" si="1"/>
        <v>0.37908496732026142</v>
      </c>
      <c r="M18" s="51">
        <f t="shared" si="2"/>
        <v>14</v>
      </c>
    </row>
    <row r="19" spans="1:15" x14ac:dyDescent="0.2">
      <c r="A19" s="37" t="s">
        <v>34</v>
      </c>
      <c r="B19" s="37" t="s">
        <v>35</v>
      </c>
      <c r="C19" s="37" t="s">
        <v>36</v>
      </c>
      <c r="D19" s="37" t="s">
        <v>37</v>
      </c>
    </row>
    <row r="20" spans="1:15" x14ac:dyDescent="0.2">
      <c r="A20" s="37" t="s">
        <v>38</v>
      </c>
      <c r="B20" s="37" t="s">
        <v>38</v>
      </c>
      <c r="C20" s="37">
        <v>845</v>
      </c>
      <c r="D20" s="37" t="s">
        <v>39</v>
      </c>
    </row>
    <row r="22" spans="1:15" x14ac:dyDescent="0.2">
      <c r="A22" s="37" t="s">
        <v>28</v>
      </c>
      <c r="B22" s="38">
        <v>44351</v>
      </c>
    </row>
    <row r="23" spans="1:15" x14ac:dyDescent="0.2">
      <c r="A23" s="37" t="s">
        <v>29</v>
      </c>
    </row>
    <row r="24" spans="1:15" x14ac:dyDescent="0.2">
      <c r="A24" s="37" t="s">
        <v>30</v>
      </c>
      <c r="B24" s="37" t="s">
        <v>31</v>
      </c>
    </row>
    <row r="25" spans="1:15" x14ac:dyDescent="0.2">
      <c r="A25" s="37" t="s">
        <v>32</v>
      </c>
      <c r="B25" s="37" t="s">
        <v>88</v>
      </c>
    </row>
    <row r="27" spans="1:15" x14ac:dyDescent="0.2">
      <c r="A27" s="37" t="s">
        <v>34</v>
      </c>
      <c r="B27" s="37" t="s">
        <v>35</v>
      </c>
      <c r="C27" s="37" t="s">
        <v>36</v>
      </c>
      <c r="D27" s="37" t="s">
        <v>37</v>
      </c>
    </row>
    <row r="28" spans="1:15" x14ac:dyDescent="0.2">
      <c r="A28" s="37" t="s">
        <v>38</v>
      </c>
      <c r="B28" s="37" t="s">
        <v>38</v>
      </c>
      <c r="C28" s="37">
        <v>742</v>
      </c>
      <c r="D28" s="37" t="s">
        <v>39</v>
      </c>
    </row>
    <row r="30" spans="1:15" x14ac:dyDescent="0.2">
      <c r="A30" s="37" t="s">
        <v>28</v>
      </c>
      <c r="B30" s="38">
        <v>44351</v>
      </c>
    </row>
    <row r="31" spans="1:15" x14ac:dyDescent="0.2">
      <c r="A31" s="37" t="s">
        <v>29</v>
      </c>
    </row>
    <row r="32" spans="1:15" x14ac:dyDescent="0.2">
      <c r="A32" s="37" t="s">
        <v>30</v>
      </c>
      <c r="B32" s="37" t="s">
        <v>31</v>
      </c>
    </row>
    <row r="33" spans="1:4" x14ac:dyDescent="0.2">
      <c r="A33" s="37" t="s">
        <v>32</v>
      </c>
      <c r="B33" s="37" t="s">
        <v>87</v>
      </c>
    </row>
    <row r="35" spans="1:4" x14ac:dyDescent="0.2">
      <c r="A35" s="37" t="s">
        <v>34</v>
      </c>
      <c r="B35" s="37" t="s">
        <v>35</v>
      </c>
      <c r="C35" s="37" t="s">
        <v>36</v>
      </c>
      <c r="D35" s="37" t="s">
        <v>37</v>
      </c>
    </row>
    <row r="36" spans="1:4" x14ac:dyDescent="0.2">
      <c r="A36" s="37" t="s">
        <v>38</v>
      </c>
      <c r="B36" s="37" t="s">
        <v>38</v>
      </c>
      <c r="C36" s="37">
        <v>810</v>
      </c>
      <c r="D36" s="37" t="s">
        <v>39</v>
      </c>
    </row>
    <row r="38" spans="1:4" x14ac:dyDescent="0.2">
      <c r="A38" s="37" t="s">
        <v>28</v>
      </c>
      <c r="B38" s="38">
        <v>44351</v>
      </c>
    </row>
    <row r="39" spans="1:4" x14ac:dyDescent="0.2">
      <c r="A39" s="37" t="s">
        <v>29</v>
      </c>
    </row>
    <row r="40" spans="1:4" x14ac:dyDescent="0.2">
      <c r="A40" s="37" t="s">
        <v>30</v>
      </c>
      <c r="B40" s="37" t="s">
        <v>31</v>
      </c>
    </row>
    <row r="41" spans="1:4" x14ac:dyDescent="0.2">
      <c r="A41" s="37" t="s">
        <v>32</v>
      </c>
      <c r="B41" s="37" t="s">
        <v>86</v>
      </c>
    </row>
    <row r="43" spans="1:4" x14ac:dyDescent="0.2">
      <c r="A43" s="37" t="s">
        <v>34</v>
      </c>
      <c r="B43" s="37" t="s">
        <v>35</v>
      </c>
      <c r="C43" s="37" t="s">
        <v>36</v>
      </c>
      <c r="D43" s="37" t="s">
        <v>37</v>
      </c>
    </row>
    <row r="44" spans="1:4" x14ac:dyDescent="0.2">
      <c r="A44" s="37" t="s">
        <v>38</v>
      </c>
      <c r="B44" s="37" t="s">
        <v>38</v>
      </c>
      <c r="C44" s="37">
        <v>450</v>
      </c>
      <c r="D44" s="37" t="s">
        <v>39</v>
      </c>
    </row>
    <row r="46" spans="1:4" x14ac:dyDescent="0.2">
      <c r="A46" s="37" t="s">
        <v>28</v>
      </c>
      <c r="B46" s="38">
        <v>44351</v>
      </c>
    </row>
    <row r="47" spans="1:4" x14ac:dyDescent="0.2">
      <c r="A47" s="37" t="s">
        <v>29</v>
      </c>
    </row>
    <row r="48" spans="1:4" x14ac:dyDescent="0.2">
      <c r="A48" s="37" t="s">
        <v>30</v>
      </c>
      <c r="B48" s="37" t="s">
        <v>31</v>
      </c>
    </row>
    <row r="49" spans="1:4" x14ac:dyDescent="0.2">
      <c r="A49" s="37" t="s">
        <v>32</v>
      </c>
      <c r="B49" s="37" t="s">
        <v>85</v>
      </c>
    </row>
    <row r="51" spans="1:4" x14ac:dyDescent="0.2">
      <c r="A51" s="37" t="s">
        <v>34</v>
      </c>
      <c r="B51" s="37" t="s">
        <v>35</v>
      </c>
      <c r="C51" s="37" t="s">
        <v>36</v>
      </c>
      <c r="D51" s="37" t="s">
        <v>37</v>
      </c>
    </row>
    <row r="52" spans="1:4" x14ac:dyDescent="0.2">
      <c r="A52" s="37" t="s">
        <v>38</v>
      </c>
      <c r="B52" s="37" t="s">
        <v>38</v>
      </c>
      <c r="C52" s="37">
        <v>420</v>
      </c>
      <c r="D52" s="37" t="s">
        <v>39</v>
      </c>
    </row>
    <row r="54" spans="1:4" x14ac:dyDescent="0.2">
      <c r="A54" s="37" t="s">
        <v>28</v>
      </c>
      <c r="B54" s="38">
        <v>44351</v>
      </c>
    </row>
    <row r="55" spans="1:4" x14ac:dyDescent="0.2">
      <c r="A55" s="37" t="s">
        <v>29</v>
      </c>
    </row>
    <row r="56" spans="1:4" x14ac:dyDescent="0.2">
      <c r="A56" s="37" t="s">
        <v>30</v>
      </c>
      <c r="B56" s="37" t="s">
        <v>31</v>
      </c>
    </row>
    <row r="57" spans="1:4" x14ac:dyDescent="0.2">
      <c r="A57" s="37" t="s">
        <v>32</v>
      </c>
      <c r="B57" s="37" t="s">
        <v>84</v>
      </c>
    </row>
    <row r="59" spans="1:4" x14ac:dyDescent="0.2">
      <c r="A59" s="37" t="s">
        <v>34</v>
      </c>
      <c r="B59" s="37" t="s">
        <v>35</v>
      </c>
      <c r="C59" s="37" t="s">
        <v>36</v>
      </c>
      <c r="D59" s="37" t="s">
        <v>37</v>
      </c>
    </row>
    <row r="60" spans="1:4" x14ac:dyDescent="0.2">
      <c r="A60" s="37" t="s">
        <v>38</v>
      </c>
      <c r="B60" s="37" t="s">
        <v>38</v>
      </c>
      <c r="C60" s="37">
        <v>434</v>
      </c>
      <c r="D60" s="37" t="s">
        <v>39</v>
      </c>
    </row>
    <row r="62" spans="1:4" x14ac:dyDescent="0.2">
      <c r="A62" s="37" t="s">
        <v>28</v>
      </c>
      <c r="B62" s="38">
        <v>44351</v>
      </c>
    </row>
    <row r="63" spans="1:4" x14ac:dyDescent="0.2">
      <c r="A63" s="37" t="s">
        <v>29</v>
      </c>
    </row>
    <row r="64" spans="1:4" x14ac:dyDescent="0.2">
      <c r="A64" s="37" t="s">
        <v>30</v>
      </c>
      <c r="B64" s="37" t="s">
        <v>31</v>
      </c>
    </row>
    <row r="65" spans="1:4" x14ac:dyDescent="0.2">
      <c r="A65" s="37" t="s">
        <v>32</v>
      </c>
      <c r="B65" s="37" t="s">
        <v>83</v>
      </c>
    </row>
    <row r="67" spans="1:4" x14ac:dyDescent="0.2">
      <c r="A67" s="37" t="s">
        <v>34</v>
      </c>
      <c r="B67" s="37" t="s">
        <v>35</v>
      </c>
      <c r="C67" s="37" t="s">
        <v>36</v>
      </c>
      <c r="D67" s="37" t="s">
        <v>37</v>
      </c>
    </row>
    <row r="68" spans="1:4" x14ac:dyDescent="0.2">
      <c r="A68" s="37" t="s">
        <v>38</v>
      </c>
      <c r="B68" s="37" t="s">
        <v>38</v>
      </c>
      <c r="C68" s="37">
        <v>427</v>
      </c>
      <c r="D68" s="37" t="s">
        <v>39</v>
      </c>
    </row>
    <row r="70" spans="1:4" x14ac:dyDescent="0.2">
      <c r="A70" s="37" t="s">
        <v>28</v>
      </c>
      <c r="B70" s="38">
        <v>44351</v>
      </c>
    </row>
    <row r="71" spans="1:4" x14ac:dyDescent="0.2">
      <c r="A71" s="37" t="s">
        <v>29</v>
      </c>
    </row>
    <row r="72" spans="1:4" x14ac:dyDescent="0.2">
      <c r="A72" s="37" t="s">
        <v>30</v>
      </c>
      <c r="B72" s="37" t="s">
        <v>31</v>
      </c>
    </row>
    <row r="73" spans="1:4" x14ac:dyDescent="0.2">
      <c r="A73" s="37" t="s">
        <v>32</v>
      </c>
      <c r="B73" s="37" t="s">
        <v>82</v>
      </c>
    </row>
    <row r="75" spans="1:4" x14ac:dyDescent="0.2">
      <c r="A75" s="37" t="s">
        <v>34</v>
      </c>
      <c r="B75" s="37" t="s">
        <v>35</v>
      </c>
      <c r="C75" s="37" t="s">
        <v>36</v>
      </c>
      <c r="D75" s="37" t="s">
        <v>37</v>
      </c>
    </row>
    <row r="76" spans="1:4" x14ac:dyDescent="0.2">
      <c r="A76" s="37" t="s">
        <v>38</v>
      </c>
      <c r="B76" s="37" t="s">
        <v>38</v>
      </c>
      <c r="C76" s="37">
        <v>420</v>
      </c>
      <c r="D76" s="37" t="s">
        <v>39</v>
      </c>
    </row>
    <row r="78" spans="1:4" x14ac:dyDescent="0.2">
      <c r="A78" s="37" t="s">
        <v>28</v>
      </c>
      <c r="B78" s="38">
        <v>44351</v>
      </c>
    </row>
    <row r="79" spans="1:4" x14ac:dyDescent="0.2">
      <c r="A79" s="37" t="s">
        <v>29</v>
      </c>
    </row>
    <row r="80" spans="1:4" x14ac:dyDescent="0.2">
      <c r="A80" s="37" t="s">
        <v>30</v>
      </c>
      <c r="B80" s="37" t="s">
        <v>31</v>
      </c>
    </row>
    <row r="81" spans="1:4" x14ac:dyDescent="0.2">
      <c r="A81" s="37" t="s">
        <v>32</v>
      </c>
      <c r="B81" s="37" t="s">
        <v>81</v>
      </c>
    </row>
    <row r="83" spans="1:4" x14ac:dyDescent="0.2">
      <c r="A83" s="37" t="s">
        <v>34</v>
      </c>
      <c r="B83" s="37" t="s">
        <v>35</v>
      </c>
      <c r="C83" s="37" t="s">
        <v>36</v>
      </c>
      <c r="D83" s="37" t="s">
        <v>37</v>
      </c>
    </row>
    <row r="84" spans="1:4" x14ac:dyDescent="0.2">
      <c r="A84" s="37" t="s">
        <v>38</v>
      </c>
      <c r="B84" s="37" t="s">
        <v>38</v>
      </c>
      <c r="C84" s="37">
        <v>408</v>
      </c>
      <c r="D84" s="37" t="s">
        <v>39</v>
      </c>
    </row>
    <row r="86" spans="1:4" x14ac:dyDescent="0.2">
      <c r="A86" s="37" t="s">
        <v>28</v>
      </c>
      <c r="B86" s="38">
        <v>44351</v>
      </c>
    </row>
    <row r="87" spans="1:4" x14ac:dyDescent="0.2">
      <c r="A87" s="37" t="s">
        <v>29</v>
      </c>
    </row>
    <row r="88" spans="1:4" x14ac:dyDescent="0.2">
      <c r="A88" s="37" t="s">
        <v>30</v>
      </c>
      <c r="B88" s="37" t="s">
        <v>31</v>
      </c>
    </row>
    <row r="89" spans="1:4" x14ac:dyDescent="0.2">
      <c r="A89" s="37" t="s">
        <v>32</v>
      </c>
      <c r="B89" s="37" t="s">
        <v>80</v>
      </c>
    </row>
    <row r="91" spans="1:4" x14ac:dyDescent="0.2">
      <c r="A91" s="37" t="s">
        <v>34</v>
      </c>
      <c r="B91" s="37" t="s">
        <v>35</v>
      </c>
      <c r="C91" s="37" t="s">
        <v>36</v>
      </c>
      <c r="D91" s="37" t="s">
        <v>37</v>
      </c>
    </row>
    <row r="92" spans="1:4" x14ac:dyDescent="0.2">
      <c r="A92" s="37" t="s">
        <v>38</v>
      </c>
      <c r="B92" s="37" t="s">
        <v>38</v>
      </c>
      <c r="C92" s="37">
        <v>738</v>
      </c>
      <c r="D92" s="37" t="s">
        <v>39</v>
      </c>
    </row>
    <row r="94" spans="1:4" x14ac:dyDescent="0.2">
      <c r="A94" s="37" t="s">
        <v>28</v>
      </c>
      <c r="B94" s="38">
        <v>44351</v>
      </c>
    </row>
    <row r="95" spans="1:4" x14ac:dyDescent="0.2">
      <c r="A95" s="37" t="s">
        <v>29</v>
      </c>
    </row>
    <row r="96" spans="1:4" x14ac:dyDescent="0.2">
      <c r="A96" s="37" t="s">
        <v>30</v>
      </c>
      <c r="B96" s="37" t="s">
        <v>31</v>
      </c>
    </row>
    <row r="97" spans="1:4" x14ac:dyDescent="0.2">
      <c r="A97" s="37" t="s">
        <v>32</v>
      </c>
      <c r="B97" s="37" t="s">
        <v>79</v>
      </c>
    </row>
    <row r="99" spans="1:4" x14ac:dyDescent="0.2">
      <c r="A99" s="37" t="s">
        <v>34</v>
      </c>
      <c r="B99" s="37" t="s">
        <v>35</v>
      </c>
      <c r="C99" s="37" t="s">
        <v>36</v>
      </c>
      <c r="D99" s="37" t="s">
        <v>37</v>
      </c>
    </row>
    <row r="100" spans="1:4" x14ac:dyDescent="0.2">
      <c r="A100" s="37" t="s">
        <v>38</v>
      </c>
      <c r="B100" s="37" t="s">
        <v>38</v>
      </c>
      <c r="C100" s="37">
        <v>629</v>
      </c>
      <c r="D100" s="37" t="s">
        <v>39</v>
      </c>
    </row>
    <row r="102" spans="1:4" x14ac:dyDescent="0.2">
      <c r="A102" s="37" t="s">
        <v>28</v>
      </c>
      <c r="B102" s="38">
        <v>44351</v>
      </c>
    </row>
    <row r="103" spans="1:4" x14ac:dyDescent="0.2">
      <c r="A103" s="37" t="s">
        <v>29</v>
      </c>
    </row>
    <row r="104" spans="1:4" x14ac:dyDescent="0.2">
      <c r="A104" s="37" t="s">
        <v>30</v>
      </c>
      <c r="B104" s="37" t="s">
        <v>31</v>
      </c>
    </row>
    <row r="105" spans="1:4" x14ac:dyDescent="0.2">
      <c r="A105" s="37" t="s">
        <v>32</v>
      </c>
      <c r="B105" s="37" t="s">
        <v>78</v>
      </c>
    </row>
    <row r="107" spans="1:4" x14ac:dyDescent="0.2">
      <c r="A107" s="37" t="s">
        <v>34</v>
      </c>
      <c r="B107" s="37" t="s">
        <v>35</v>
      </c>
      <c r="C107" s="37" t="s">
        <v>36</v>
      </c>
      <c r="D107" s="37" t="s">
        <v>37</v>
      </c>
    </row>
    <row r="108" spans="1:4" x14ac:dyDescent="0.2">
      <c r="A108" s="37" t="s">
        <v>38</v>
      </c>
      <c r="B108" s="37" t="s">
        <v>38</v>
      </c>
      <c r="C108" s="37">
        <v>389</v>
      </c>
      <c r="D108" s="37" t="s">
        <v>39</v>
      </c>
    </row>
    <row r="110" spans="1:4" x14ac:dyDescent="0.2">
      <c r="A110" s="37" t="s">
        <v>28</v>
      </c>
      <c r="B110" s="38">
        <v>44351</v>
      </c>
    </row>
    <row r="111" spans="1:4" x14ac:dyDescent="0.2">
      <c r="A111" s="37" t="s">
        <v>29</v>
      </c>
    </row>
    <row r="112" spans="1:4" x14ac:dyDescent="0.2">
      <c r="A112" s="37" t="s">
        <v>30</v>
      </c>
      <c r="B112" s="37" t="s">
        <v>31</v>
      </c>
    </row>
    <row r="113" spans="1:4" x14ac:dyDescent="0.2">
      <c r="A113" s="37" t="s">
        <v>32</v>
      </c>
      <c r="B113" s="37" t="s">
        <v>77</v>
      </c>
    </row>
    <row r="115" spans="1:4" x14ac:dyDescent="0.2">
      <c r="A115" s="37" t="s">
        <v>34</v>
      </c>
      <c r="B115" s="37" t="s">
        <v>35</v>
      </c>
      <c r="C115" s="37" t="s">
        <v>36</v>
      </c>
      <c r="D115" s="37" t="s">
        <v>37</v>
      </c>
    </row>
    <row r="116" spans="1:4" x14ac:dyDescent="0.2">
      <c r="A116" s="37" t="s">
        <v>38</v>
      </c>
      <c r="B116" s="37" t="s">
        <v>38</v>
      </c>
      <c r="C116" s="37">
        <v>384</v>
      </c>
      <c r="D116" s="37" t="s">
        <v>39</v>
      </c>
    </row>
    <row r="118" spans="1:4" x14ac:dyDescent="0.2">
      <c r="A118" s="37" t="s">
        <v>28</v>
      </c>
      <c r="B118" s="38">
        <v>44351</v>
      </c>
    </row>
    <row r="119" spans="1:4" x14ac:dyDescent="0.2">
      <c r="A119" s="37" t="s">
        <v>29</v>
      </c>
    </row>
    <row r="120" spans="1:4" x14ac:dyDescent="0.2">
      <c r="A120" s="37" t="s">
        <v>30</v>
      </c>
      <c r="B120" s="37" t="s">
        <v>31</v>
      </c>
    </row>
    <row r="121" spans="1:4" x14ac:dyDescent="0.2">
      <c r="A121" s="37" t="s">
        <v>32</v>
      </c>
      <c r="B121" s="37" t="s">
        <v>76</v>
      </c>
    </row>
    <row r="123" spans="1:4" x14ac:dyDescent="0.2">
      <c r="A123" s="37" t="s">
        <v>34</v>
      </c>
      <c r="B123" s="37" t="s">
        <v>35</v>
      </c>
      <c r="C123" s="37" t="s">
        <v>36</v>
      </c>
      <c r="D123" s="37" t="s">
        <v>37</v>
      </c>
    </row>
    <row r="124" spans="1:4" x14ac:dyDescent="0.2">
      <c r="A124" s="37" t="s">
        <v>38</v>
      </c>
      <c r="B124" s="37" t="s">
        <v>38</v>
      </c>
      <c r="C124" s="37">
        <v>349</v>
      </c>
      <c r="D124" s="37" t="s">
        <v>39</v>
      </c>
    </row>
    <row r="126" spans="1:4" x14ac:dyDescent="0.2">
      <c r="A126" s="37" t="s">
        <v>28</v>
      </c>
      <c r="B126" s="38">
        <v>44351</v>
      </c>
    </row>
    <row r="127" spans="1:4" x14ac:dyDescent="0.2">
      <c r="A127" s="37" t="s">
        <v>29</v>
      </c>
    </row>
    <row r="128" spans="1:4" x14ac:dyDescent="0.2">
      <c r="A128" s="37" t="s">
        <v>30</v>
      </c>
      <c r="B128" s="37" t="s">
        <v>31</v>
      </c>
    </row>
    <row r="129" spans="1:4" x14ac:dyDescent="0.2">
      <c r="A129" s="37" t="s">
        <v>32</v>
      </c>
      <c r="B129" s="37" t="s">
        <v>75</v>
      </c>
    </row>
    <row r="131" spans="1:4" x14ac:dyDescent="0.2">
      <c r="A131" s="37" t="s">
        <v>34</v>
      </c>
      <c r="B131" s="37" t="s">
        <v>35</v>
      </c>
      <c r="C131" s="37" t="s">
        <v>36</v>
      </c>
      <c r="D131" s="37" t="s">
        <v>37</v>
      </c>
    </row>
    <row r="132" spans="1:4" x14ac:dyDescent="0.2">
      <c r="A132" s="37" t="s">
        <v>38</v>
      </c>
      <c r="B132" s="37" t="s">
        <v>38</v>
      </c>
      <c r="C132" s="37">
        <v>356</v>
      </c>
      <c r="D132" s="37" t="s">
        <v>39</v>
      </c>
    </row>
    <row r="134" spans="1:4" x14ac:dyDescent="0.2">
      <c r="A134" s="37" t="s">
        <v>28</v>
      </c>
      <c r="B134" s="38">
        <v>44351</v>
      </c>
    </row>
    <row r="135" spans="1:4" x14ac:dyDescent="0.2">
      <c r="A135" s="37" t="s">
        <v>29</v>
      </c>
    </row>
    <row r="136" spans="1:4" x14ac:dyDescent="0.2">
      <c r="A136" s="37" t="s">
        <v>30</v>
      </c>
      <c r="B136" s="37" t="s">
        <v>31</v>
      </c>
    </row>
    <row r="137" spans="1:4" x14ac:dyDescent="0.2">
      <c r="A137" s="37" t="s">
        <v>32</v>
      </c>
      <c r="B137" s="37" t="s">
        <v>74</v>
      </c>
    </row>
    <row r="139" spans="1:4" x14ac:dyDescent="0.2">
      <c r="A139" s="37" t="s">
        <v>34</v>
      </c>
      <c r="B139" s="37" t="s">
        <v>35</v>
      </c>
      <c r="C139" s="37" t="s">
        <v>36</v>
      </c>
      <c r="D139" s="37" t="s">
        <v>37</v>
      </c>
    </row>
    <row r="140" spans="1:4" x14ac:dyDescent="0.2">
      <c r="A140" s="37" t="s">
        <v>38</v>
      </c>
      <c r="B140" s="37" t="s">
        <v>38</v>
      </c>
      <c r="C140" s="37">
        <v>333</v>
      </c>
      <c r="D140" s="37" t="s">
        <v>39</v>
      </c>
    </row>
    <row r="142" spans="1:4" x14ac:dyDescent="0.2">
      <c r="A142" s="37" t="s">
        <v>28</v>
      </c>
      <c r="B142" s="38">
        <v>44351</v>
      </c>
    </row>
    <row r="143" spans="1:4" x14ac:dyDescent="0.2">
      <c r="A143" s="37" t="s">
        <v>29</v>
      </c>
    </row>
    <row r="144" spans="1:4" x14ac:dyDescent="0.2">
      <c r="A144" s="37" t="s">
        <v>30</v>
      </c>
      <c r="B144" s="37" t="s">
        <v>31</v>
      </c>
    </row>
    <row r="145" spans="1:4" x14ac:dyDescent="0.2">
      <c r="A145" s="37" t="s">
        <v>32</v>
      </c>
      <c r="B145" s="37" t="s">
        <v>73</v>
      </c>
    </row>
    <row r="147" spans="1:4" x14ac:dyDescent="0.2">
      <c r="A147" s="37" t="s">
        <v>34</v>
      </c>
      <c r="B147" s="37" t="s">
        <v>35</v>
      </c>
      <c r="C147" s="37" t="s">
        <v>36</v>
      </c>
      <c r="D147" s="37" t="s">
        <v>37</v>
      </c>
    </row>
    <row r="148" spans="1:4" x14ac:dyDescent="0.2">
      <c r="A148" s="37" t="s">
        <v>38</v>
      </c>
      <c r="B148" s="37" t="s">
        <v>38</v>
      </c>
      <c r="C148" s="37">
        <v>319</v>
      </c>
      <c r="D148" s="37" t="s">
        <v>39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82E23-0C7A-5246-9140-2CB13F21B975}">
  <dimension ref="A1:N276"/>
  <sheetViews>
    <sheetView topLeftCell="D1" workbookViewId="0">
      <selection activeCell="G44" sqref="G44"/>
    </sheetView>
  </sheetViews>
  <sheetFormatPr baseColWidth="10" defaultColWidth="8.83203125" defaultRowHeight="15" x14ac:dyDescent="0.2"/>
  <cols>
    <col min="1" max="1" width="18.33203125" style="37" bestFit="1" customWidth="1"/>
    <col min="2" max="2" width="14" style="37" bestFit="1" customWidth="1"/>
    <col min="3" max="3" width="6.5" style="37" bestFit="1" customWidth="1"/>
    <col min="4" max="4" width="5.5" style="37" bestFit="1" customWidth="1"/>
    <col min="5" max="16384" width="8.83203125" style="36"/>
  </cols>
  <sheetData>
    <row r="1" spans="1:14" ht="16" x14ac:dyDescent="0.2">
      <c r="A1" s="37" t="s">
        <v>22</v>
      </c>
      <c r="B1" s="38">
        <v>44363</v>
      </c>
      <c r="G1" s="28"/>
      <c r="H1" s="28"/>
      <c r="I1" s="28"/>
      <c r="J1" s="28"/>
      <c r="K1" s="28" t="s">
        <v>64</v>
      </c>
      <c r="L1" s="24">
        <f>'Summary 3'!Q9</f>
        <v>794</v>
      </c>
      <c r="M1" s="27"/>
    </row>
    <row r="2" spans="1:14" x14ac:dyDescent="0.2">
      <c r="A2" s="37" t="s">
        <v>23</v>
      </c>
      <c r="B2" s="37" t="s">
        <v>24</v>
      </c>
      <c r="G2" s="29" t="s">
        <v>65</v>
      </c>
      <c r="H2" s="29" t="s">
        <v>16</v>
      </c>
      <c r="I2" s="28" t="s">
        <v>66</v>
      </c>
      <c r="J2" s="28" t="s">
        <v>67</v>
      </c>
      <c r="K2" s="28" t="s">
        <v>68</v>
      </c>
      <c r="L2" s="28" t="s">
        <v>17</v>
      </c>
      <c r="M2" s="27" t="s">
        <v>69</v>
      </c>
    </row>
    <row r="3" spans="1:14" ht="16" x14ac:dyDescent="0.2">
      <c r="A3" s="37" t="s">
        <v>25</v>
      </c>
      <c r="B3" s="37" t="s">
        <v>26</v>
      </c>
      <c r="G3" s="30" t="s">
        <v>70</v>
      </c>
      <c r="H3" s="36">
        <v>2</v>
      </c>
      <c r="I3" s="30">
        <v>0</v>
      </c>
      <c r="J3" s="57">
        <f>I3/60</f>
        <v>0</v>
      </c>
      <c r="K3" s="36">
        <f>C12</f>
        <v>834</v>
      </c>
      <c r="L3" s="56">
        <f>K3/$L$1</f>
        <v>1.0503778337531486</v>
      </c>
    </row>
    <row r="4" spans="1:14" ht="16" x14ac:dyDescent="0.2">
      <c r="A4" s="37" t="s">
        <v>27</v>
      </c>
      <c r="B4" s="37" t="s">
        <v>26</v>
      </c>
      <c r="G4" s="30" t="s">
        <v>71</v>
      </c>
      <c r="H4" s="36">
        <v>2</v>
      </c>
      <c r="I4" s="32">
        <v>0</v>
      </c>
      <c r="J4" s="57">
        <f t="shared" ref="J4:J11" si="0">I4/60</f>
        <v>0</v>
      </c>
      <c r="K4" s="36">
        <f>C20</f>
        <v>780</v>
      </c>
      <c r="L4" s="56">
        <f t="shared" ref="L4:L18" si="1">K4/$L$1</f>
        <v>0.98236775818639799</v>
      </c>
    </row>
    <row r="5" spans="1:14" ht="16" x14ac:dyDescent="0.2">
      <c r="G5" s="30" t="s">
        <v>71</v>
      </c>
      <c r="H5" s="36">
        <v>2</v>
      </c>
      <c r="I5" s="32">
        <v>60</v>
      </c>
      <c r="J5" s="57">
        <f t="shared" si="0"/>
        <v>1</v>
      </c>
      <c r="K5" s="36">
        <f>C28</f>
        <v>352</v>
      </c>
      <c r="L5" s="56">
        <f t="shared" si="1"/>
        <v>0.44332493702770781</v>
      </c>
    </row>
    <row r="6" spans="1:14" ht="16" x14ac:dyDescent="0.2">
      <c r="A6" s="37" t="s">
        <v>28</v>
      </c>
      <c r="B6" s="38">
        <v>44356</v>
      </c>
      <c r="G6" s="30" t="s">
        <v>71</v>
      </c>
      <c r="H6" s="36">
        <v>2</v>
      </c>
      <c r="I6" s="32">
        <v>120</v>
      </c>
      <c r="J6" s="57">
        <f t="shared" si="0"/>
        <v>2</v>
      </c>
      <c r="K6" s="36">
        <f>C36</f>
        <v>283</v>
      </c>
      <c r="L6" s="56">
        <f t="shared" si="1"/>
        <v>0.35642317380352645</v>
      </c>
    </row>
    <row r="7" spans="1:14" ht="16" x14ac:dyDescent="0.2">
      <c r="A7" s="37" t="s">
        <v>29</v>
      </c>
      <c r="G7" s="30" t="s">
        <v>71</v>
      </c>
      <c r="H7" s="36">
        <v>2</v>
      </c>
      <c r="I7" s="32">
        <v>180</v>
      </c>
      <c r="J7" s="57">
        <f t="shared" si="0"/>
        <v>3</v>
      </c>
      <c r="K7" s="36">
        <f>C44</f>
        <v>254</v>
      </c>
      <c r="L7" s="56">
        <f t="shared" si="1"/>
        <v>0.31989924433249373</v>
      </c>
    </row>
    <row r="8" spans="1:14" ht="16" x14ac:dyDescent="0.2">
      <c r="A8" s="37" t="s">
        <v>30</v>
      </c>
      <c r="B8" s="37" t="s">
        <v>31</v>
      </c>
      <c r="G8" s="30" t="s">
        <v>71</v>
      </c>
      <c r="H8" s="36">
        <v>2</v>
      </c>
      <c r="I8" s="32">
        <v>240</v>
      </c>
      <c r="J8" s="57">
        <f t="shared" si="0"/>
        <v>4</v>
      </c>
      <c r="K8" s="36">
        <f>C52</f>
        <v>261</v>
      </c>
      <c r="L8" s="56">
        <f t="shared" si="1"/>
        <v>0.32871536523929473</v>
      </c>
    </row>
    <row r="9" spans="1:14" ht="16" x14ac:dyDescent="0.2">
      <c r="A9" s="37" t="s">
        <v>32</v>
      </c>
      <c r="B9" s="37" t="s">
        <v>100</v>
      </c>
      <c r="G9" s="30" t="s">
        <v>71</v>
      </c>
      <c r="H9" s="36">
        <v>2</v>
      </c>
      <c r="I9" s="33">
        <v>300</v>
      </c>
      <c r="J9" s="57">
        <f t="shared" si="0"/>
        <v>5</v>
      </c>
      <c r="K9" s="36">
        <f>C60</f>
        <v>238</v>
      </c>
      <c r="L9" s="65">
        <f t="shared" si="1"/>
        <v>0.29974811083123426</v>
      </c>
    </row>
    <row r="10" spans="1:14" ht="16" x14ac:dyDescent="0.2">
      <c r="G10" s="30" t="s">
        <v>71</v>
      </c>
      <c r="H10" s="36">
        <v>2</v>
      </c>
      <c r="I10" s="32">
        <v>360</v>
      </c>
      <c r="J10" s="57">
        <f t="shared" si="0"/>
        <v>6</v>
      </c>
      <c r="K10" s="36">
        <f>C68</f>
        <v>235</v>
      </c>
      <c r="L10" s="56">
        <f t="shared" si="1"/>
        <v>0.29596977329974811</v>
      </c>
    </row>
    <row r="11" spans="1:14" ht="16" x14ac:dyDescent="0.2">
      <c r="A11" s="37" t="s">
        <v>34</v>
      </c>
      <c r="B11" s="37" t="s">
        <v>35</v>
      </c>
      <c r="C11" s="37" t="s">
        <v>36</v>
      </c>
      <c r="D11" s="37" t="s">
        <v>37</v>
      </c>
      <c r="G11" s="58" t="s">
        <v>71</v>
      </c>
      <c r="H11" s="59">
        <v>2</v>
      </c>
      <c r="I11" s="60">
        <v>420</v>
      </c>
      <c r="J11" s="61">
        <f t="shared" si="0"/>
        <v>7</v>
      </c>
      <c r="K11" s="59">
        <f>C76</f>
        <v>241</v>
      </c>
      <c r="L11" s="62">
        <f t="shared" si="1"/>
        <v>0.30352644836272041</v>
      </c>
      <c r="M11" s="59"/>
      <c r="N11" s="59"/>
    </row>
    <row r="12" spans="1:14" ht="16" x14ac:dyDescent="0.2">
      <c r="A12" s="37" t="s">
        <v>38</v>
      </c>
      <c r="B12" s="37" t="s">
        <v>38</v>
      </c>
      <c r="C12" s="37">
        <v>834</v>
      </c>
      <c r="D12" s="37" t="s">
        <v>39</v>
      </c>
      <c r="G12" s="30" t="s">
        <v>70</v>
      </c>
      <c r="H12" s="30">
        <v>1</v>
      </c>
      <c r="I12" s="36">
        <f>J12*60</f>
        <v>0</v>
      </c>
      <c r="J12" s="30">
        <v>0</v>
      </c>
      <c r="K12" s="36">
        <f>C84</f>
        <v>300</v>
      </c>
      <c r="L12" s="56">
        <f t="shared" si="1"/>
        <v>0.37783375314861462</v>
      </c>
    </row>
    <row r="13" spans="1:14" ht="16" x14ac:dyDescent="0.2">
      <c r="G13" s="30" t="s">
        <v>71</v>
      </c>
      <c r="H13" s="30">
        <v>1</v>
      </c>
      <c r="I13" s="36">
        <f t="shared" ref="I13:I18" si="2">J13*60</f>
        <v>915</v>
      </c>
      <c r="J13" s="32">
        <v>15.25</v>
      </c>
      <c r="K13" s="36">
        <f>C92</f>
        <v>140</v>
      </c>
      <c r="L13" s="56">
        <f t="shared" si="1"/>
        <v>0.17632241813602015</v>
      </c>
    </row>
    <row r="14" spans="1:14" ht="16" x14ac:dyDescent="0.2">
      <c r="A14" s="37" t="s">
        <v>28</v>
      </c>
      <c r="B14" s="38">
        <v>44356</v>
      </c>
      <c r="G14" s="30" t="s">
        <v>71</v>
      </c>
      <c r="H14" s="30">
        <v>1</v>
      </c>
      <c r="I14" s="36">
        <f t="shared" si="2"/>
        <v>975</v>
      </c>
      <c r="J14" s="33">
        <v>16.25</v>
      </c>
      <c r="K14" s="36">
        <f>C100</f>
        <v>136</v>
      </c>
      <c r="L14" s="65">
        <f t="shared" si="1"/>
        <v>0.1712846347607053</v>
      </c>
    </row>
    <row r="15" spans="1:14" ht="16" x14ac:dyDescent="0.2">
      <c r="A15" s="37" t="s">
        <v>29</v>
      </c>
      <c r="G15" s="30" t="s">
        <v>71</v>
      </c>
      <c r="H15" s="30">
        <v>1</v>
      </c>
      <c r="I15" s="36">
        <f t="shared" si="2"/>
        <v>1035</v>
      </c>
      <c r="J15" s="32">
        <v>17.25</v>
      </c>
      <c r="K15" s="36">
        <f>C108</f>
        <v>141</v>
      </c>
      <c r="L15" s="56">
        <f t="shared" si="1"/>
        <v>0.17758186397984888</v>
      </c>
    </row>
    <row r="16" spans="1:14" ht="16" x14ac:dyDescent="0.2">
      <c r="A16" s="37" t="s">
        <v>30</v>
      </c>
      <c r="B16" s="37" t="s">
        <v>31</v>
      </c>
      <c r="G16" s="30" t="s">
        <v>71</v>
      </c>
      <c r="H16" s="30">
        <v>1</v>
      </c>
      <c r="I16" s="36">
        <f t="shared" si="2"/>
        <v>1110</v>
      </c>
      <c r="J16" s="32">
        <v>18.5</v>
      </c>
      <c r="K16" s="36">
        <f>C116</f>
        <v>139</v>
      </c>
      <c r="L16" s="56">
        <f t="shared" si="1"/>
        <v>0.17506297229219145</v>
      </c>
    </row>
    <row r="17" spans="1:14" ht="16" x14ac:dyDescent="0.2">
      <c r="A17" s="37" t="s">
        <v>32</v>
      </c>
      <c r="B17" s="37" t="s">
        <v>101</v>
      </c>
      <c r="G17" s="30" t="s">
        <v>71</v>
      </c>
      <c r="H17" s="30">
        <v>1</v>
      </c>
      <c r="I17" s="36">
        <f t="shared" si="2"/>
        <v>1170</v>
      </c>
      <c r="J17" s="32">
        <v>19.5</v>
      </c>
      <c r="K17" s="36">
        <f>C124</f>
        <v>136</v>
      </c>
      <c r="L17" s="56">
        <f t="shared" si="1"/>
        <v>0.1712846347607053</v>
      </c>
    </row>
    <row r="18" spans="1:14" ht="16" x14ac:dyDescent="0.2">
      <c r="G18" s="58" t="s">
        <v>71</v>
      </c>
      <c r="H18" s="58">
        <v>1</v>
      </c>
      <c r="I18" s="59">
        <f t="shared" si="2"/>
        <v>1305</v>
      </c>
      <c r="J18" s="60">
        <v>21.75</v>
      </c>
      <c r="K18" s="59">
        <f>C132</f>
        <v>136</v>
      </c>
      <c r="L18" s="62">
        <f t="shared" si="1"/>
        <v>0.1712846347607053</v>
      </c>
      <c r="M18" s="59"/>
      <c r="N18" s="59"/>
    </row>
    <row r="19" spans="1:14" ht="16" x14ac:dyDescent="0.2">
      <c r="A19" s="37" t="s">
        <v>34</v>
      </c>
      <c r="B19" s="37" t="s">
        <v>35</v>
      </c>
      <c r="C19" s="37" t="s">
        <v>36</v>
      </c>
      <c r="D19" s="37" t="s">
        <v>37</v>
      </c>
      <c r="K19" s="28" t="s">
        <v>64</v>
      </c>
      <c r="L19" s="24">
        <f>'Summary 3'!T9</f>
        <v>826.5</v>
      </c>
    </row>
    <row r="20" spans="1:14" ht="16" x14ac:dyDescent="0.2">
      <c r="A20" s="37" t="s">
        <v>38</v>
      </c>
      <c r="B20" s="37" t="s">
        <v>38</v>
      </c>
      <c r="C20" s="37">
        <v>780</v>
      </c>
      <c r="D20" s="37" t="s">
        <v>39</v>
      </c>
      <c r="G20" s="30" t="s">
        <v>70</v>
      </c>
      <c r="H20" s="30">
        <v>10</v>
      </c>
      <c r="I20" s="30">
        <v>0</v>
      </c>
      <c r="J20" s="57">
        <f t="shared" ref="J20:J35" si="3">I20/60</f>
        <v>0</v>
      </c>
      <c r="K20" s="36">
        <f>C156</f>
        <v>766</v>
      </c>
      <c r="L20" s="56">
        <f>K20/$L$19</f>
        <v>0.926799758015729</v>
      </c>
    </row>
    <row r="21" spans="1:14" ht="16" x14ac:dyDescent="0.2">
      <c r="G21" s="30" t="s">
        <v>71</v>
      </c>
      <c r="H21" s="30">
        <v>10</v>
      </c>
      <c r="I21" s="32">
        <v>0</v>
      </c>
      <c r="J21" s="57">
        <f t="shared" si="3"/>
        <v>0</v>
      </c>
      <c r="K21" s="36">
        <f>C164</f>
        <v>753</v>
      </c>
      <c r="L21" s="56">
        <f t="shared" ref="L21:L35" si="4">K21/$L$19</f>
        <v>0.91107078039927403</v>
      </c>
    </row>
    <row r="22" spans="1:14" ht="16" x14ac:dyDescent="0.2">
      <c r="A22" s="37" t="s">
        <v>28</v>
      </c>
      <c r="B22" s="38">
        <v>44356</v>
      </c>
      <c r="G22" s="30" t="s">
        <v>71</v>
      </c>
      <c r="H22" s="30">
        <v>10</v>
      </c>
      <c r="I22" s="32">
        <v>5</v>
      </c>
      <c r="J22" s="57">
        <f t="shared" si="3"/>
        <v>8.3333333333333329E-2</v>
      </c>
      <c r="K22" s="36">
        <f>C172</f>
        <v>647</v>
      </c>
      <c r="L22" s="56">
        <f t="shared" si="4"/>
        <v>0.78281911675741078</v>
      </c>
    </row>
    <row r="23" spans="1:14" ht="16" x14ac:dyDescent="0.2">
      <c r="A23" s="37" t="s">
        <v>29</v>
      </c>
      <c r="G23" s="30" t="s">
        <v>71</v>
      </c>
      <c r="H23" s="30">
        <v>10</v>
      </c>
      <c r="I23" s="32">
        <v>10</v>
      </c>
      <c r="J23" s="57">
        <f t="shared" si="3"/>
        <v>0.16666666666666666</v>
      </c>
      <c r="K23" s="36">
        <f>C180</f>
        <v>593</v>
      </c>
      <c r="L23" s="56">
        <f t="shared" si="4"/>
        <v>0.71748336358136722</v>
      </c>
    </row>
    <row r="24" spans="1:14" ht="16" x14ac:dyDescent="0.2">
      <c r="A24" s="37" t="s">
        <v>30</v>
      </c>
      <c r="B24" s="37" t="s">
        <v>31</v>
      </c>
      <c r="G24" s="30" t="s">
        <v>71</v>
      </c>
      <c r="H24" s="30">
        <v>10</v>
      </c>
      <c r="I24" s="32">
        <v>15</v>
      </c>
      <c r="J24" s="57">
        <f t="shared" si="3"/>
        <v>0.25</v>
      </c>
      <c r="K24" s="36">
        <f>C188</f>
        <v>570</v>
      </c>
      <c r="L24" s="56">
        <f t="shared" si="4"/>
        <v>0.68965517241379315</v>
      </c>
    </row>
    <row r="25" spans="1:14" ht="16" x14ac:dyDescent="0.2">
      <c r="A25" s="37" t="s">
        <v>32</v>
      </c>
      <c r="B25" s="37" t="s">
        <v>102</v>
      </c>
      <c r="G25" s="30" t="s">
        <v>71</v>
      </c>
      <c r="H25" s="30">
        <v>10</v>
      </c>
      <c r="I25" s="32">
        <v>20</v>
      </c>
      <c r="J25" s="57">
        <f t="shared" si="3"/>
        <v>0.33333333333333331</v>
      </c>
      <c r="K25" s="36">
        <f>C196</f>
        <v>573</v>
      </c>
      <c r="L25" s="56">
        <f t="shared" si="4"/>
        <v>0.69328493647912881</v>
      </c>
    </row>
    <row r="26" spans="1:14" ht="16" x14ac:dyDescent="0.2">
      <c r="G26" s="30" t="s">
        <v>71</v>
      </c>
      <c r="H26" s="30">
        <v>10</v>
      </c>
      <c r="I26" s="32">
        <v>25</v>
      </c>
      <c r="J26" s="57">
        <f t="shared" si="3"/>
        <v>0.41666666666666669</v>
      </c>
      <c r="K26" s="36">
        <f>C204</f>
        <v>550</v>
      </c>
      <c r="L26" s="56">
        <f t="shared" si="4"/>
        <v>0.66545674531155474</v>
      </c>
    </row>
    <row r="27" spans="1:14" ht="16" x14ac:dyDescent="0.2">
      <c r="A27" s="37" t="s">
        <v>34</v>
      </c>
      <c r="B27" s="37" t="s">
        <v>35</v>
      </c>
      <c r="C27" s="37" t="s">
        <v>36</v>
      </c>
      <c r="D27" s="37" t="s">
        <v>37</v>
      </c>
      <c r="G27" s="30" t="s">
        <v>71</v>
      </c>
      <c r="H27" s="30">
        <v>10</v>
      </c>
      <c r="I27" s="32">
        <v>30</v>
      </c>
      <c r="J27" s="57">
        <f t="shared" si="3"/>
        <v>0.5</v>
      </c>
      <c r="K27" s="36">
        <f>C212</f>
        <v>584</v>
      </c>
      <c r="L27" s="56">
        <f t="shared" si="4"/>
        <v>0.7065940713853599</v>
      </c>
    </row>
    <row r="28" spans="1:14" ht="16" x14ac:dyDescent="0.2">
      <c r="A28" s="37" t="s">
        <v>38</v>
      </c>
      <c r="B28" s="37" t="s">
        <v>38</v>
      </c>
      <c r="C28" s="37">
        <v>352</v>
      </c>
      <c r="D28" s="37" t="s">
        <v>39</v>
      </c>
      <c r="G28" s="30" t="s">
        <v>71</v>
      </c>
      <c r="H28" s="30">
        <v>10</v>
      </c>
      <c r="I28" s="32">
        <v>40</v>
      </c>
      <c r="J28" s="57">
        <f t="shared" si="3"/>
        <v>0.66666666666666663</v>
      </c>
      <c r="K28" s="36">
        <f>C220</f>
        <v>557</v>
      </c>
      <c r="L28" s="56">
        <f t="shared" si="4"/>
        <v>0.67392619479733817</v>
      </c>
    </row>
    <row r="29" spans="1:14" ht="16" x14ac:dyDescent="0.2">
      <c r="G29" s="30" t="s">
        <v>71</v>
      </c>
      <c r="H29" s="30">
        <v>10</v>
      </c>
      <c r="I29" s="32">
        <v>60</v>
      </c>
      <c r="J29" s="57">
        <f t="shared" si="3"/>
        <v>1</v>
      </c>
      <c r="K29" s="36">
        <f>C228</f>
        <v>564</v>
      </c>
      <c r="L29" s="56">
        <f t="shared" si="4"/>
        <v>0.68239564428312161</v>
      </c>
    </row>
    <row r="30" spans="1:14" ht="16" x14ac:dyDescent="0.2">
      <c r="A30" s="37" t="s">
        <v>28</v>
      </c>
      <c r="B30" s="38">
        <v>44356</v>
      </c>
      <c r="G30" s="30" t="s">
        <v>71</v>
      </c>
      <c r="H30" s="30">
        <v>10</v>
      </c>
      <c r="I30" s="33">
        <v>90</v>
      </c>
      <c r="J30" s="57">
        <f t="shared" si="3"/>
        <v>1.5</v>
      </c>
      <c r="K30" s="36">
        <f>C236</f>
        <v>541</v>
      </c>
      <c r="L30" s="65">
        <f t="shared" si="4"/>
        <v>0.65456745311554754</v>
      </c>
    </row>
    <row r="31" spans="1:14" ht="16" x14ac:dyDescent="0.2">
      <c r="A31" s="37" t="s">
        <v>29</v>
      </c>
      <c r="G31" s="30" t="s">
        <v>71</v>
      </c>
      <c r="H31" s="30">
        <v>10</v>
      </c>
      <c r="I31" s="32">
        <v>120</v>
      </c>
      <c r="J31" s="57">
        <f t="shared" si="3"/>
        <v>2</v>
      </c>
      <c r="K31" s="36">
        <f>C244</f>
        <v>543</v>
      </c>
      <c r="L31" s="56">
        <f t="shared" si="4"/>
        <v>0.65698729582577131</v>
      </c>
    </row>
    <row r="32" spans="1:14" ht="16" x14ac:dyDescent="0.2">
      <c r="A32" s="37" t="s">
        <v>30</v>
      </c>
      <c r="B32" s="37" t="s">
        <v>31</v>
      </c>
      <c r="G32" s="30" t="s">
        <v>71</v>
      </c>
      <c r="H32" s="30">
        <v>10</v>
      </c>
      <c r="I32" s="32">
        <v>150</v>
      </c>
      <c r="J32" s="57">
        <f t="shared" si="3"/>
        <v>2.5</v>
      </c>
      <c r="K32" s="36">
        <f>C252</f>
        <v>566</v>
      </c>
      <c r="L32" s="56">
        <f t="shared" si="4"/>
        <v>0.68481548699334538</v>
      </c>
    </row>
    <row r="33" spans="1:12" ht="16" x14ac:dyDescent="0.2">
      <c r="A33" s="37" t="s">
        <v>32</v>
      </c>
      <c r="B33" s="37" t="s">
        <v>103</v>
      </c>
      <c r="G33" s="30" t="s">
        <v>71</v>
      </c>
      <c r="H33" s="30">
        <v>10</v>
      </c>
      <c r="I33" s="32">
        <v>180</v>
      </c>
      <c r="J33" s="57">
        <f t="shared" si="3"/>
        <v>3</v>
      </c>
      <c r="K33" s="36">
        <f>C260</f>
        <v>539</v>
      </c>
      <c r="L33" s="56">
        <f t="shared" si="4"/>
        <v>0.65214761040532365</v>
      </c>
    </row>
    <row r="34" spans="1:12" ht="16" x14ac:dyDescent="0.2">
      <c r="G34" s="30" t="s">
        <v>71</v>
      </c>
      <c r="H34" s="30">
        <v>10</v>
      </c>
      <c r="I34" s="32">
        <v>210</v>
      </c>
      <c r="J34" s="57">
        <f t="shared" si="3"/>
        <v>3.5</v>
      </c>
      <c r="K34" s="36">
        <f>C268</f>
        <v>540</v>
      </c>
      <c r="L34" s="56">
        <f t="shared" si="4"/>
        <v>0.65335753176043554</v>
      </c>
    </row>
    <row r="35" spans="1:12" ht="16" x14ac:dyDescent="0.2">
      <c r="A35" s="37" t="s">
        <v>34</v>
      </c>
      <c r="B35" s="37" t="s">
        <v>35</v>
      </c>
      <c r="C35" s="37" t="s">
        <v>36</v>
      </c>
      <c r="D35" s="37" t="s">
        <v>37</v>
      </c>
      <c r="G35" s="30" t="s">
        <v>71</v>
      </c>
      <c r="H35" s="30">
        <v>10</v>
      </c>
      <c r="I35" s="32">
        <v>240</v>
      </c>
      <c r="J35" s="57">
        <f t="shared" si="3"/>
        <v>4</v>
      </c>
      <c r="K35" s="36">
        <f>C276</f>
        <v>537</v>
      </c>
      <c r="L35" s="56">
        <f t="shared" si="4"/>
        <v>0.64972776769509977</v>
      </c>
    </row>
    <row r="36" spans="1:12" x14ac:dyDescent="0.2">
      <c r="A36" s="37" t="s">
        <v>38</v>
      </c>
      <c r="B36" s="37" t="s">
        <v>38</v>
      </c>
      <c r="C36" s="37">
        <v>283</v>
      </c>
      <c r="D36" s="37" t="s">
        <v>39</v>
      </c>
    </row>
    <row r="38" spans="1:12" x14ac:dyDescent="0.2">
      <c r="A38" s="37" t="s">
        <v>28</v>
      </c>
      <c r="B38" s="38">
        <v>44356</v>
      </c>
    </row>
    <row r="39" spans="1:12" x14ac:dyDescent="0.2">
      <c r="A39" s="37" t="s">
        <v>29</v>
      </c>
    </row>
    <row r="40" spans="1:12" x14ac:dyDescent="0.2">
      <c r="A40" s="37" t="s">
        <v>30</v>
      </c>
      <c r="B40" s="37" t="s">
        <v>31</v>
      </c>
    </row>
    <row r="41" spans="1:12" x14ac:dyDescent="0.2">
      <c r="A41" s="37" t="s">
        <v>32</v>
      </c>
      <c r="B41" s="37" t="s">
        <v>104</v>
      </c>
    </row>
    <row r="43" spans="1:12" x14ac:dyDescent="0.2">
      <c r="A43" s="37" t="s">
        <v>34</v>
      </c>
      <c r="B43" s="37" t="s">
        <v>35</v>
      </c>
      <c r="C43" s="37" t="s">
        <v>36</v>
      </c>
      <c r="D43" s="37" t="s">
        <v>37</v>
      </c>
    </row>
    <row r="44" spans="1:12" x14ac:dyDescent="0.2">
      <c r="A44" s="37" t="s">
        <v>38</v>
      </c>
      <c r="B44" s="37" t="s">
        <v>38</v>
      </c>
      <c r="C44" s="37">
        <v>254</v>
      </c>
      <c r="D44" s="37" t="s">
        <v>39</v>
      </c>
    </row>
    <row r="46" spans="1:12" x14ac:dyDescent="0.2">
      <c r="A46" s="37" t="s">
        <v>28</v>
      </c>
      <c r="B46" s="38">
        <v>44356</v>
      </c>
    </row>
    <row r="47" spans="1:12" x14ac:dyDescent="0.2">
      <c r="A47" s="37" t="s">
        <v>29</v>
      </c>
    </row>
    <row r="48" spans="1:12" x14ac:dyDescent="0.2">
      <c r="A48" s="37" t="s">
        <v>30</v>
      </c>
      <c r="B48" s="37" t="s">
        <v>31</v>
      </c>
    </row>
    <row r="49" spans="1:4" x14ac:dyDescent="0.2">
      <c r="A49" s="37" t="s">
        <v>32</v>
      </c>
      <c r="B49" s="37" t="s">
        <v>105</v>
      </c>
    </row>
    <row r="51" spans="1:4" x14ac:dyDescent="0.2">
      <c r="A51" s="37" t="s">
        <v>34</v>
      </c>
      <c r="B51" s="37" t="s">
        <v>35</v>
      </c>
      <c r="C51" s="37" t="s">
        <v>36</v>
      </c>
      <c r="D51" s="37" t="s">
        <v>37</v>
      </c>
    </row>
    <row r="52" spans="1:4" x14ac:dyDescent="0.2">
      <c r="A52" s="37" t="s">
        <v>38</v>
      </c>
      <c r="B52" s="37" t="s">
        <v>38</v>
      </c>
      <c r="C52" s="37">
        <v>261</v>
      </c>
      <c r="D52" s="37" t="s">
        <v>39</v>
      </c>
    </row>
    <row r="54" spans="1:4" x14ac:dyDescent="0.2">
      <c r="A54" s="37" t="s">
        <v>28</v>
      </c>
      <c r="B54" s="38">
        <v>44356</v>
      </c>
    </row>
    <row r="55" spans="1:4" x14ac:dyDescent="0.2">
      <c r="A55" s="37" t="s">
        <v>29</v>
      </c>
    </row>
    <row r="56" spans="1:4" x14ac:dyDescent="0.2">
      <c r="A56" s="37" t="s">
        <v>30</v>
      </c>
      <c r="B56" s="37" t="s">
        <v>31</v>
      </c>
    </row>
    <row r="57" spans="1:4" x14ac:dyDescent="0.2">
      <c r="A57" s="37" t="s">
        <v>32</v>
      </c>
      <c r="B57" s="37" t="s">
        <v>106</v>
      </c>
    </row>
    <row r="59" spans="1:4" x14ac:dyDescent="0.2">
      <c r="A59" s="37" t="s">
        <v>34</v>
      </c>
      <c r="B59" s="37" t="s">
        <v>35</v>
      </c>
      <c r="C59" s="37" t="s">
        <v>36</v>
      </c>
      <c r="D59" s="37" t="s">
        <v>37</v>
      </c>
    </row>
    <row r="60" spans="1:4" x14ac:dyDescent="0.2">
      <c r="A60" s="37" t="s">
        <v>38</v>
      </c>
      <c r="B60" s="37" t="s">
        <v>38</v>
      </c>
      <c r="C60" s="37">
        <v>238</v>
      </c>
      <c r="D60" s="37" t="s">
        <v>39</v>
      </c>
    </row>
    <row r="62" spans="1:4" x14ac:dyDescent="0.2">
      <c r="A62" s="37" t="s">
        <v>28</v>
      </c>
      <c r="B62" s="38">
        <v>44356</v>
      </c>
    </row>
    <row r="63" spans="1:4" x14ac:dyDescent="0.2">
      <c r="A63" s="37" t="s">
        <v>29</v>
      </c>
    </row>
    <row r="64" spans="1:4" x14ac:dyDescent="0.2">
      <c r="A64" s="37" t="s">
        <v>30</v>
      </c>
      <c r="B64" s="37" t="s">
        <v>31</v>
      </c>
    </row>
    <row r="65" spans="1:4" x14ac:dyDescent="0.2">
      <c r="A65" s="37" t="s">
        <v>32</v>
      </c>
      <c r="B65" s="37" t="s">
        <v>107</v>
      </c>
    </row>
    <row r="67" spans="1:4" x14ac:dyDescent="0.2">
      <c r="A67" s="37" t="s">
        <v>34</v>
      </c>
      <c r="B67" s="37" t="s">
        <v>35</v>
      </c>
      <c r="C67" s="37" t="s">
        <v>36</v>
      </c>
      <c r="D67" s="37" t="s">
        <v>37</v>
      </c>
    </row>
    <row r="68" spans="1:4" x14ac:dyDescent="0.2">
      <c r="A68" s="37" t="s">
        <v>38</v>
      </c>
      <c r="B68" s="37" t="s">
        <v>38</v>
      </c>
      <c r="C68" s="37">
        <v>235</v>
      </c>
      <c r="D68" s="37" t="s">
        <v>39</v>
      </c>
    </row>
    <row r="70" spans="1:4" x14ac:dyDescent="0.2">
      <c r="A70" s="37" t="s">
        <v>28</v>
      </c>
      <c r="B70" s="38">
        <v>44356</v>
      </c>
    </row>
    <row r="71" spans="1:4" x14ac:dyDescent="0.2">
      <c r="A71" s="37" t="s">
        <v>29</v>
      </c>
    </row>
    <row r="72" spans="1:4" x14ac:dyDescent="0.2">
      <c r="A72" s="37" t="s">
        <v>30</v>
      </c>
      <c r="B72" s="37" t="s">
        <v>31</v>
      </c>
    </row>
    <row r="73" spans="1:4" x14ac:dyDescent="0.2">
      <c r="A73" s="37" t="s">
        <v>32</v>
      </c>
      <c r="B73" s="37" t="s">
        <v>108</v>
      </c>
    </row>
    <row r="75" spans="1:4" x14ac:dyDescent="0.2">
      <c r="A75" s="37" t="s">
        <v>34</v>
      </c>
      <c r="B75" s="37" t="s">
        <v>35</v>
      </c>
      <c r="C75" s="37" t="s">
        <v>36</v>
      </c>
      <c r="D75" s="37" t="s">
        <v>37</v>
      </c>
    </row>
    <row r="76" spans="1:4" x14ac:dyDescent="0.2">
      <c r="A76" s="37" t="s">
        <v>38</v>
      </c>
      <c r="B76" s="37" t="s">
        <v>38</v>
      </c>
      <c r="C76" s="37">
        <v>241</v>
      </c>
      <c r="D76" s="37" t="s">
        <v>39</v>
      </c>
    </row>
    <row r="78" spans="1:4" x14ac:dyDescent="0.2">
      <c r="A78" s="37" t="s">
        <v>28</v>
      </c>
      <c r="B78" s="38">
        <v>44356</v>
      </c>
    </row>
    <row r="79" spans="1:4" x14ac:dyDescent="0.2">
      <c r="A79" s="37" t="s">
        <v>29</v>
      </c>
    </row>
    <row r="80" spans="1:4" x14ac:dyDescent="0.2">
      <c r="A80" s="37" t="s">
        <v>30</v>
      </c>
      <c r="B80" s="37" t="s">
        <v>31</v>
      </c>
    </row>
    <row r="81" spans="1:4" x14ac:dyDescent="0.2">
      <c r="A81" s="37" t="s">
        <v>32</v>
      </c>
      <c r="B81" s="37" t="s">
        <v>109</v>
      </c>
    </row>
    <row r="83" spans="1:4" x14ac:dyDescent="0.2">
      <c r="A83" s="37" t="s">
        <v>34</v>
      </c>
      <c r="B83" s="37" t="s">
        <v>35</v>
      </c>
      <c r="C83" s="37" t="s">
        <v>36</v>
      </c>
      <c r="D83" s="37" t="s">
        <v>37</v>
      </c>
    </row>
    <row r="84" spans="1:4" x14ac:dyDescent="0.2">
      <c r="A84" s="37" t="s">
        <v>38</v>
      </c>
      <c r="B84" s="37" t="s">
        <v>38</v>
      </c>
      <c r="C84" s="37">
        <v>300</v>
      </c>
      <c r="D84" s="37" t="s">
        <v>39</v>
      </c>
    </row>
    <row r="86" spans="1:4" x14ac:dyDescent="0.2">
      <c r="A86" s="37" t="s">
        <v>28</v>
      </c>
      <c r="B86" s="38">
        <v>44356</v>
      </c>
    </row>
    <row r="87" spans="1:4" x14ac:dyDescent="0.2">
      <c r="A87" s="37" t="s">
        <v>29</v>
      </c>
    </row>
    <row r="88" spans="1:4" x14ac:dyDescent="0.2">
      <c r="A88" s="37" t="s">
        <v>30</v>
      </c>
      <c r="B88" s="37" t="s">
        <v>31</v>
      </c>
    </row>
    <row r="89" spans="1:4" x14ac:dyDescent="0.2">
      <c r="A89" s="37" t="s">
        <v>32</v>
      </c>
      <c r="B89" s="37" t="s">
        <v>110</v>
      </c>
    </row>
    <row r="91" spans="1:4" x14ac:dyDescent="0.2">
      <c r="A91" s="37" t="s">
        <v>34</v>
      </c>
      <c r="B91" s="37" t="s">
        <v>35</v>
      </c>
      <c r="C91" s="37" t="s">
        <v>36</v>
      </c>
      <c r="D91" s="37" t="s">
        <v>37</v>
      </c>
    </row>
    <row r="92" spans="1:4" x14ac:dyDescent="0.2">
      <c r="A92" s="37" t="s">
        <v>38</v>
      </c>
      <c r="B92" s="37" t="s">
        <v>38</v>
      </c>
      <c r="C92" s="37">
        <v>140</v>
      </c>
      <c r="D92" s="37" t="s">
        <v>39</v>
      </c>
    </row>
    <row r="94" spans="1:4" x14ac:dyDescent="0.2">
      <c r="A94" s="37" t="s">
        <v>28</v>
      </c>
      <c r="B94" s="38">
        <v>44356</v>
      </c>
    </row>
    <row r="95" spans="1:4" x14ac:dyDescent="0.2">
      <c r="A95" s="37" t="s">
        <v>29</v>
      </c>
    </row>
    <row r="96" spans="1:4" x14ac:dyDescent="0.2">
      <c r="A96" s="37" t="s">
        <v>30</v>
      </c>
      <c r="B96" s="37" t="s">
        <v>31</v>
      </c>
    </row>
    <row r="97" spans="1:4" x14ac:dyDescent="0.2">
      <c r="A97" s="37" t="s">
        <v>32</v>
      </c>
      <c r="B97" s="37" t="s">
        <v>111</v>
      </c>
    </row>
    <row r="99" spans="1:4" x14ac:dyDescent="0.2">
      <c r="A99" s="37" t="s">
        <v>34</v>
      </c>
      <c r="B99" s="37" t="s">
        <v>35</v>
      </c>
      <c r="C99" s="37" t="s">
        <v>36</v>
      </c>
      <c r="D99" s="37" t="s">
        <v>37</v>
      </c>
    </row>
    <row r="100" spans="1:4" x14ac:dyDescent="0.2">
      <c r="A100" s="37" t="s">
        <v>38</v>
      </c>
      <c r="B100" s="37" t="s">
        <v>38</v>
      </c>
      <c r="C100" s="37">
        <v>136</v>
      </c>
      <c r="D100" s="37" t="s">
        <v>39</v>
      </c>
    </row>
    <row r="102" spans="1:4" x14ac:dyDescent="0.2">
      <c r="A102" s="37" t="s">
        <v>28</v>
      </c>
      <c r="B102" s="38">
        <v>44356</v>
      </c>
    </row>
    <row r="103" spans="1:4" x14ac:dyDescent="0.2">
      <c r="A103" s="37" t="s">
        <v>29</v>
      </c>
    </row>
    <row r="104" spans="1:4" x14ac:dyDescent="0.2">
      <c r="A104" s="37" t="s">
        <v>30</v>
      </c>
      <c r="B104" s="37" t="s">
        <v>31</v>
      </c>
    </row>
    <row r="105" spans="1:4" x14ac:dyDescent="0.2">
      <c r="A105" s="37" t="s">
        <v>32</v>
      </c>
      <c r="B105" s="37" t="s">
        <v>112</v>
      </c>
    </row>
    <row r="107" spans="1:4" x14ac:dyDescent="0.2">
      <c r="A107" s="37" t="s">
        <v>34</v>
      </c>
      <c r="B107" s="37" t="s">
        <v>35</v>
      </c>
      <c r="C107" s="37" t="s">
        <v>36</v>
      </c>
      <c r="D107" s="37" t="s">
        <v>37</v>
      </c>
    </row>
    <row r="108" spans="1:4" x14ac:dyDescent="0.2">
      <c r="A108" s="37" t="s">
        <v>38</v>
      </c>
      <c r="B108" s="37" t="s">
        <v>38</v>
      </c>
      <c r="C108" s="37">
        <v>141</v>
      </c>
      <c r="D108" s="37" t="s">
        <v>39</v>
      </c>
    </row>
    <row r="110" spans="1:4" x14ac:dyDescent="0.2">
      <c r="A110" s="37" t="s">
        <v>28</v>
      </c>
      <c r="B110" s="38">
        <v>44356</v>
      </c>
    </row>
    <row r="111" spans="1:4" x14ac:dyDescent="0.2">
      <c r="A111" s="37" t="s">
        <v>29</v>
      </c>
    </row>
    <row r="112" spans="1:4" x14ac:dyDescent="0.2">
      <c r="A112" s="37" t="s">
        <v>30</v>
      </c>
      <c r="B112" s="37" t="s">
        <v>31</v>
      </c>
    </row>
    <row r="113" spans="1:4" x14ac:dyDescent="0.2">
      <c r="A113" s="37" t="s">
        <v>32</v>
      </c>
      <c r="B113" s="37" t="s">
        <v>113</v>
      </c>
    </row>
    <row r="115" spans="1:4" x14ac:dyDescent="0.2">
      <c r="A115" s="37" t="s">
        <v>34</v>
      </c>
      <c r="B115" s="37" t="s">
        <v>35</v>
      </c>
      <c r="C115" s="37" t="s">
        <v>36</v>
      </c>
      <c r="D115" s="37" t="s">
        <v>37</v>
      </c>
    </row>
    <row r="116" spans="1:4" x14ac:dyDescent="0.2">
      <c r="A116" s="37" t="s">
        <v>38</v>
      </c>
      <c r="B116" s="37" t="s">
        <v>38</v>
      </c>
      <c r="C116" s="37">
        <v>139</v>
      </c>
      <c r="D116" s="37" t="s">
        <v>39</v>
      </c>
    </row>
    <row r="118" spans="1:4" x14ac:dyDescent="0.2">
      <c r="A118" s="37" t="s">
        <v>28</v>
      </c>
      <c r="B118" s="38">
        <v>44356</v>
      </c>
    </row>
    <row r="119" spans="1:4" x14ac:dyDescent="0.2">
      <c r="A119" s="37" t="s">
        <v>29</v>
      </c>
    </row>
    <row r="120" spans="1:4" x14ac:dyDescent="0.2">
      <c r="A120" s="37" t="s">
        <v>30</v>
      </c>
      <c r="B120" s="37" t="s">
        <v>31</v>
      </c>
    </row>
    <row r="121" spans="1:4" x14ac:dyDescent="0.2">
      <c r="A121" s="37" t="s">
        <v>32</v>
      </c>
      <c r="B121" s="37" t="s">
        <v>114</v>
      </c>
    </row>
    <row r="123" spans="1:4" x14ac:dyDescent="0.2">
      <c r="A123" s="37" t="s">
        <v>34</v>
      </c>
      <c r="B123" s="37" t="s">
        <v>35</v>
      </c>
      <c r="C123" s="37" t="s">
        <v>36</v>
      </c>
      <c r="D123" s="37" t="s">
        <v>37</v>
      </c>
    </row>
    <row r="124" spans="1:4" x14ac:dyDescent="0.2">
      <c r="A124" s="37" t="s">
        <v>38</v>
      </c>
      <c r="B124" s="37" t="s">
        <v>38</v>
      </c>
      <c r="C124" s="37">
        <v>136</v>
      </c>
      <c r="D124" s="37" t="s">
        <v>39</v>
      </c>
    </row>
    <row r="126" spans="1:4" x14ac:dyDescent="0.2">
      <c r="A126" s="37" t="s">
        <v>28</v>
      </c>
      <c r="B126" s="38">
        <v>44356</v>
      </c>
    </row>
    <row r="127" spans="1:4" x14ac:dyDescent="0.2">
      <c r="A127" s="37" t="s">
        <v>29</v>
      </c>
    </row>
    <row r="128" spans="1:4" x14ac:dyDescent="0.2">
      <c r="A128" s="37" t="s">
        <v>30</v>
      </c>
      <c r="B128" s="37" t="s">
        <v>31</v>
      </c>
    </row>
    <row r="129" spans="1:4" x14ac:dyDescent="0.2">
      <c r="A129" s="37" t="s">
        <v>32</v>
      </c>
      <c r="B129" s="37" t="s">
        <v>115</v>
      </c>
    </row>
    <row r="131" spans="1:4" x14ac:dyDescent="0.2">
      <c r="A131" s="37" t="s">
        <v>34</v>
      </c>
      <c r="B131" s="37" t="s">
        <v>35</v>
      </c>
      <c r="C131" s="37" t="s">
        <v>36</v>
      </c>
      <c r="D131" s="37" t="s">
        <v>37</v>
      </c>
    </row>
    <row r="132" spans="1:4" x14ac:dyDescent="0.2">
      <c r="A132" s="37" t="s">
        <v>38</v>
      </c>
      <c r="B132" s="37" t="s">
        <v>38</v>
      </c>
      <c r="C132" s="37">
        <v>136</v>
      </c>
      <c r="D132" s="37" t="s">
        <v>39</v>
      </c>
    </row>
    <row r="134" spans="1:4" x14ac:dyDescent="0.2">
      <c r="A134" s="37" t="s">
        <v>28</v>
      </c>
      <c r="B134" s="38">
        <v>44356</v>
      </c>
    </row>
    <row r="135" spans="1:4" x14ac:dyDescent="0.2">
      <c r="A135" s="37" t="s">
        <v>29</v>
      </c>
    </row>
    <row r="136" spans="1:4" x14ac:dyDescent="0.2">
      <c r="A136" s="37" t="s">
        <v>30</v>
      </c>
      <c r="B136" s="37" t="s">
        <v>31</v>
      </c>
    </row>
    <row r="137" spans="1:4" x14ac:dyDescent="0.2">
      <c r="A137" s="37" t="s">
        <v>32</v>
      </c>
      <c r="B137" s="37" t="s">
        <v>116</v>
      </c>
    </row>
    <row r="139" spans="1:4" x14ac:dyDescent="0.2">
      <c r="A139" s="37" t="s">
        <v>34</v>
      </c>
      <c r="B139" s="37" t="s">
        <v>35</v>
      </c>
      <c r="C139" s="37" t="s">
        <v>36</v>
      </c>
      <c r="D139" s="37" t="s">
        <v>37</v>
      </c>
    </row>
    <row r="140" spans="1:4" x14ac:dyDescent="0.2">
      <c r="A140" s="37" t="s">
        <v>38</v>
      </c>
      <c r="B140" s="37" t="s">
        <v>38</v>
      </c>
      <c r="C140" s="37">
        <v>839</v>
      </c>
      <c r="D140" s="37" t="s">
        <v>39</v>
      </c>
    </row>
    <row r="142" spans="1:4" x14ac:dyDescent="0.2">
      <c r="A142" s="37" t="s">
        <v>28</v>
      </c>
      <c r="B142" s="38">
        <v>44356</v>
      </c>
    </row>
    <row r="143" spans="1:4" x14ac:dyDescent="0.2">
      <c r="A143" s="37" t="s">
        <v>29</v>
      </c>
    </row>
    <row r="144" spans="1:4" x14ac:dyDescent="0.2">
      <c r="A144" s="37" t="s">
        <v>30</v>
      </c>
      <c r="B144" s="37" t="s">
        <v>31</v>
      </c>
    </row>
    <row r="145" spans="1:4" x14ac:dyDescent="0.2">
      <c r="A145" s="37" t="s">
        <v>32</v>
      </c>
      <c r="B145" s="37" t="s">
        <v>117</v>
      </c>
    </row>
    <row r="147" spans="1:4" x14ac:dyDescent="0.2">
      <c r="A147" s="37" t="s">
        <v>34</v>
      </c>
      <c r="B147" s="37" t="s">
        <v>35</v>
      </c>
      <c r="C147" s="37" t="s">
        <v>36</v>
      </c>
      <c r="D147" s="37" t="s">
        <v>37</v>
      </c>
    </row>
    <row r="148" spans="1:4" x14ac:dyDescent="0.2">
      <c r="A148" s="37" t="s">
        <v>38</v>
      </c>
      <c r="B148" s="37" t="s">
        <v>38</v>
      </c>
      <c r="C148" s="37">
        <v>814</v>
      </c>
      <c r="D148" s="37" t="s">
        <v>39</v>
      </c>
    </row>
    <row r="150" spans="1:4" x14ac:dyDescent="0.2">
      <c r="A150" s="37" t="s">
        <v>28</v>
      </c>
      <c r="B150" s="38">
        <v>44356</v>
      </c>
    </row>
    <row r="151" spans="1:4" x14ac:dyDescent="0.2">
      <c r="A151" s="37" t="s">
        <v>29</v>
      </c>
    </row>
    <row r="152" spans="1:4" x14ac:dyDescent="0.2">
      <c r="A152" s="37" t="s">
        <v>30</v>
      </c>
      <c r="B152" s="37" t="s">
        <v>31</v>
      </c>
    </row>
    <row r="153" spans="1:4" x14ac:dyDescent="0.2">
      <c r="A153" s="37" t="s">
        <v>32</v>
      </c>
      <c r="B153" s="37" t="s">
        <v>118</v>
      </c>
    </row>
    <row r="155" spans="1:4" x14ac:dyDescent="0.2">
      <c r="A155" s="37" t="s">
        <v>34</v>
      </c>
      <c r="B155" s="37" t="s">
        <v>35</v>
      </c>
      <c r="C155" s="37" t="s">
        <v>36</v>
      </c>
      <c r="D155" s="37" t="s">
        <v>37</v>
      </c>
    </row>
    <row r="156" spans="1:4" x14ac:dyDescent="0.2">
      <c r="A156" s="37" t="s">
        <v>38</v>
      </c>
      <c r="B156" s="37" t="s">
        <v>38</v>
      </c>
      <c r="C156" s="37">
        <v>766</v>
      </c>
      <c r="D156" s="37" t="s">
        <v>39</v>
      </c>
    </row>
    <row r="158" spans="1:4" x14ac:dyDescent="0.2">
      <c r="A158" s="37" t="s">
        <v>28</v>
      </c>
      <c r="B158" s="38">
        <v>44356</v>
      </c>
    </row>
    <row r="159" spans="1:4" x14ac:dyDescent="0.2">
      <c r="A159" s="37" t="s">
        <v>29</v>
      </c>
    </row>
    <row r="160" spans="1:4" x14ac:dyDescent="0.2">
      <c r="A160" s="37" t="s">
        <v>30</v>
      </c>
      <c r="B160" s="37" t="s">
        <v>31</v>
      </c>
    </row>
    <row r="161" spans="1:4" x14ac:dyDescent="0.2">
      <c r="A161" s="37" t="s">
        <v>32</v>
      </c>
      <c r="B161" s="37" t="s">
        <v>119</v>
      </c>
    </row>
    <row r="163" spans="1:4" x14ac:dyDescent="0.2">
      <c r="A163" s="37" t="s">
        <v>34</v>
      </c>
      <c r="B163" s="37" t="s">
        <v>35</v>
      </c>
      <c r="C163" s="37" t="s">
        <v>36</v>
      </c>
      <c r="D163" s="37" t="s">
        <v>37</v>
      </c>
    </row>
    <row r="164" spans="1:4" x14ac:dyDescent="0.2">
      <c r="A164" s="37" t="s">
        <v>38</v>
      </c>
      <c r="B164" s="37" t="s">
        <v>38</v>
      </c>
      <c r="C164" s="37">
        <v>753</v>
      </c>
      <c r="D164" s="37" t="s">
        <v>39</v>
      </c>
    </row>
    <row r="166" spans="1:4" x14ac:dyDescent="0.2">
      <c r="A166" s="37" t="s">
        <v>28</v>
      </c>
      <c r="B166" s="38">
        <v>44356</v>
      </c>
    </row>
    <row r="167" spans="1:4" x14ac:dyDescent="0.2">
      <c r="A167" s="37" t="s">
        <v>29</v>
      </c>
    </row>
    <row r="168" spans="1:4" x14ac:dyDescent="0.2">
      <c r="A168" s="37" t="s">
        <v>30</v>
      </c>
      <c r="B168" s="37" t="s">
        <v>31</v>
      </c>
    </row>
    <row r="169" spans="1:4" x14ac:dyDescent="0.2">
      <c r="A169" s="37" t="s">
        <v>32</v>
      </c>
      <c r="B169" s="37" t="s">
        <v>120</v>
      </c>
    </row>
    <row r="171" spans="1:4" x14ac:dyDescent="0.2">
      <c r="A171" s="37" t="s">
        <v>34</v>
      </c>
      <c r="B171" s="37" t="s">
        <v>35</v>
      </c>
      <c r="C171" s="37" t="s">
        <v>36</v>
      </c>
      <c r="D171" s="37" t="s">
        <v>37</v>
      </c>
    </row>
    <row r="172" spans="1:4" x14ac:dyDescent="0.2">
      <c r="A172" s="37" t="s">
        <v>38</v>
      </c>
      <c r="B172" s="37" t="s">
        <v>38</v>
      </c>
      <c r="C172" s="37">
        <v>647</v>
      </c>
      <c r="D172" s="37" t="s">
        <v>39</v>
      </c>
    </row>
    <row r="174" spans="1:4" x14ac:dyDescent="0.2">
      <c r="A174" s="37" t="s">
        <v>28</v>
      </c>
      <c r="B174" s="38">
        <v>44356</v>
      </c>
    </row>
    <row r="175" spans="1:4" x14ac:dyDescent="0.2">
      <c r="A175" s="37" t="s">
        <v>29</v>
      </c>
    </row>
    <row r="176" spans="1:4" x14ac:dyDescent="0.2">
      <c r="A176" s="37" t="s">
        <v>30</v>
      </c>
      <c r="B176" s="37" t="s">
        <v>31</v>
      </c>
    </row>
    <row r="177" spans="1:4" x14ac:dyDescent="0.2">
      <c r="A177" s="37" t="s">
        <v>32</v>
      </c>
      <c r="B177" s="37" t="s">
        <v>121</v>
      </c>
    </row>
    <row r="179" spans="1:4" x14ac:dyDescent="0.2">
      <c r="A179" s="37" t="s">
        <v>34</v>
      </c>
      <c r="B179" s="37" t="s">
        <v>35</v>
      </c>
      <c r="C179" s="37" t="s">
        <v>36</v>
      </c>
      <c r="D179" s="37" t="s">
        <v>37</v>
      </c>
    </row>
    <row r="180" spans="1:4" x14ac:dyDescent="0.2">
      <c r="A180" s="37" t="s">
        <v>38</v>
      </c>
      <c r="B180" s="37" t="s">
        <v>38</v>
      </c>
      <c r="C180" s="37">
        <v>593</v>
      </c>
      <c r="D180" s="37" t="s">
        <v>39</v>
      </c>
    </row>
    <row r="182" spans="1:4" x14ac:dyDescent="0.2">
      <c r="A182" s="37" t="s">
        <v>28</v>
      </c>
      <c r="B182" s="38">
        <v>44356</v>
      </c>
    </row>
    <row r="183" spans="1:4" x14ac:dyDescent="0.2">
      <c r="A183" s="37" t="s">
        <v>29</v>
      </c>
    </row>
    <row r="184" spans="1:4" x14ac:dyDescent="0.2">
      <c r="A184" s="37" t="s">
        <v>30</v>
      </c>
      <c r="B184" s="37" t="s">
        <v>31</v>
      </c>
    </row>
    <row r="185" spans="1:4" x14ac:dyDescent="0.2">
      <c r="A185" s="37" t="s">
        <v>32</v>
      </c>
      <c r="B185" s="37" t="s">
        <v>122</v>
      </c>
    </row>
    <row r="187" spans="1:4" x14ac:dyDescent="0.2">
      <c r="A187" s="37" t="s">
        <v>34</v>
      </c>
      <c r="B187" s="37" t="s">
        <v>35</v>
      </c>
      <c r="C187" s="37" t="s">
        <v>36</v>
      </c>
      <c r="D187" s="37" t="s">
        <v>37</v>
      </c>
    </row>
    <row r="188" spans="1:4" x14ac:dyDescent="0.2">
      <c r="A188" s="37" t="s">
        <v>38</v>
      </c>
      <c r="B188" s="37" t="s">
        <v>38</v>
      </c>
      <c r="C188" s="37">
        <v>570</v>
      </c>
      <c r="D188" s="37" t="s">
        <v>39</v>
      </c>
    </row>
    <row r="190" spans="1:4" x14ac:dyDescent="0.2">
      <c r="A190" s="37" t="s">
        <v>28</v>
      </c>
      <c r="B190" s="38">
        <v>44356</v>
      </c>
    </row>
    <row r="191" spans="1:4" x14ac:dyDescent="0.2">
      <c r="A191" s="37" t="s">
        <v>29</v>
      </c>
    </row>
    <row r="192" spans="1:4" x14ac:dyDescent="0.2">
      <c r="A192" s="37" t="s">
        <v>30</v>
      </c>
      <c r="B192" s="37" t="s">
        <v>31</v>
      </c>
    </row>
    <row r="193" spans="1:4" x14ac:dyDescent="0.2">
      <c r="A193" s="37" t="s">
        <v>32</v>
      </c>
      <c r="B193" s="37" t="s">
        <v>123</v>
      </c>
    </row>
    <row r="195" spans="1:4" x14ac:dyDescent="0.2">
      <c r="A195" s="37" t="s">
        <v>34</v>
      </c>
      <c r="B195" s="37" t="s">
        <v>35</v>
      </c>
      <c r="C195" s="37" t="s">
        <v>36</v>
      </c>
      <c r="D195" s="37" t="s">
        <v>37</v>
      </c>
    </row>
    <row r="196" spans="1:4" x14ac:dyDescent="0.2">
      <c r="A196" s="37" t="s">
        <v>38</v>
      </c>
      <c r="B196" s="37" t="s">
        <v>38</v>
      </c>
      <c r="C196" s="37">
        <v>573</v>
      </c>
      <c r="D196" s="37" t="s">
        <v>39</v>
      </c>
    </row>
    <row r="198" spans="1:4" x14ac:dyDescent="0.2">
      <c r="A198" s="37" t="s">
        <v>28</v>
      </c>
      <c r="B198" s="38">
        <v>44356</v>
      </c>
    </row>
    <row r="199" spans="1:4" x14ac:dyDescent="0.2">
      <c r="A199" s="37" t="s">
        <v>29</v>
      </c>
    </row>
    <row r="200" spans="1:4" x14ac:dyDescent="0.2">
      <c r="A200" s="37" t="s">
        <v>30</v>
      </c>
      <c r="B200" s="37" t="s">
        <v>31</v>
      </c>
    </row>
    <row r="201" spans="1:4" x14ac:dyDescent="0.2">
      <c r="A201" s="37" t="s">
        <v>32</v>
      </c>
      <c r="B201" s="37" t="s">
        <v>124</v>
      </c>
    </row>
    <row r="203" spans="1:4" x14ac:dyDescent="0.2">
      <c r="A203" s="37" t="s">
        <v>34</v>
      </c>
      <c r="B203" s="37" t="s">
        <v>35</v>
      </c>
      <c r="C203" s="37" t="s">
        <v>36</v>
      </c>
      <c r="D203" s="37" t="s">
        <v>37</v>
      </c>
    </row>
    <row r="204" spans="1:4" x14ac:dyDescent="0.2">
      <c r="A204" s="37" t="s">
        <v>38</v>
      </c>
      <c r="B204" s="37" t="s">
        <v>38</v>
      </c>
      <c r="C204" s="37">
        <v>550</v>
      </c>
      <c r="D204" s="37" t="s">
        <v>39</v>
      </c>
    </row>
    <row r="206" spans="1:4" x14ac:dyDescent="0.2">
      <c r="A206" s="37" t="s">
        <v>28</v>
      </c>
      <c r="B206" s="38">
        <v>44356</v>
      </c>
    </row>
    <row r="207" spans="1:4" x14ac:dyDescent="0.2">
      <c r="A207" s="37" t="s">
        <v>29</v>
      </c>
    </row>
    <row r="208" spans="1:4" x14ac:dyDescent="0.2">
      <c r="A208" s="37" t="s">
        <v>30</v>
      </c>
      <c r="B208" s="37" t="s">
        <v>31</v>
      </c>
    </row>
    <row r="209" spans="1:4" x14ac:dyDescent="0.2">
      <c r="A209" s="37" t="s">
        <v>32</v>
      </c>
      <c r="B209" s="37" t="s">
        <v>125</v>
      </c>
    </row>
    <row r="211" spans="1:4" x14ac:dyDescent="0.2">
      <c r="A211" s="37" t="s">
        <v>34</v>
      </c>
      <c r="B211" s="37" t="s">
        <v>35</v>
      </c>
      <c r="C211" s="37" t="s">
        <v>36</v>
      </c>
      <c r="D211" s="37" t="s">
        <v>37</v>
      </c>
    </row>
    <row r="212" spans="1:4" x14ac:dyDescent="0.2">
      <c r="A212" s="37" t="s">
        <v>38</v>
      </c>
      <c r="B212" s="37" t="s">
        <v>38</v>
      </c>
      <c r="C212" s="37">
        <v>584</v>
      </c>
      <c r="D212" s="37" t="s">
        <v>39</v>
      </c>
    </row>
    <row r="214" spans="1:4" x14ac:dyDescent="0.2">
      <c r="A214" s="37" t="s">
        <v>28</v>
      </c>
      <c r="B214" s="38">
        <v>44356</v>
      </c>
    </row>
    <row r="215" spans="1:4" x14ac:dyDescent="0.2">
      <c r="A215" s="37" t="s">
        <v>29</v>
      </c>
    </row>
    <row r="216" spans="1:4" x14ac:dyDescent="0.2">
      <c r="A216" s="37" t="s">
        <v>30</v>
      </c>
      <c r="B216" s="37" t="s">
        <v>31</v>
      </c>
    </row>
    <row r="217" spans="1:4" x14ac:dyDescent="0.2">
      <c r="A217" s="37" t="s">
        <v>32</v>
      </c>
      <c r="B217" s="37" t="s">
        <v>126</v>
      </c>
    </row>
    <row r="219" spans="1:4" x14ac:dyDescent="0.2">
      <c r="A219" s="37" t="s">
        <v>34</v>
      </c>
      <c r="B219" s="37" t="s">
        <v>35</v>
      </c>
      <c r="C219" s="37" t="s">
        <v>36</v>
      </c>
      <c r="D219" s="37" t="s">
        <v>37</v>
      </c>
    </row>
    <row r="220" spans="1:4" x14ac:dyDescent="0.2">
      <c r="A220" s="37" t="s">
        <v>38</v>
      </c>
      <c r="B220" s="37" t="s">
        <v>38</v>
      </c>
      <c r="C220" s="37">
        <v>557</v>
      </c>
      <c r="D220" s="37" t="s">
        <v>39</v>
      </c>
    </row>
    <row r="222" spans="1:4" x14ac:dyDescent="0.2">
      <c r="A222" s="37" t="s">
        <v>28</v>
      </c>
      <c r="B222" s="38">
        <v>44356</v>
      </c>
    </row>
    <row r="223" spans="1:4" x14ac:dyDescent="0.2">
      <c r="A223" s="37" t="s">
        <v>29</v>
      </c>
    </row>
    <row r="224" spans="1:4" x14ac:dyDescent="0.2">
      <c r="A224" s="37" t="s">
        <v>30</v>
      </c>
      <c r="B224" s="37" t="s">
        <v>31</v>
      </c>
    </row>
    <row r="225" spans="1:4" x14ac:dyDescent="0.2">
      <c r="A225" s="37" t="s">
        <v>32</v>
      </c>
      <c r="B225" s="37" t="s">
        <v>127</v>
      </c>
    </row>
    <row r="227" spans="1:4" x14ac:dyDescent="0.2">
      <c r="A227" s="37" t="s">
        <v>34</v>
      </c>
      <c r="B227" s="37" t="s">
        <v>35</v>
      </c>
      <c r="C227" s="37" t="s">
        <v>36</v>
      </c>
      <c r="D227" s="37" t="s">
        <v>37</v>
      </c>
    </row>
    <row r="228" spans="1:4" x14ac:dyDescent="0.2">
      <c r="A228" s="37" t="s">
        <v>38</v>
      </c>
      <c r="B228" s="37" t="s">
        <v>38</v>
      </c>
      <c r="C228" s="37">
        <v>564</v>
      </c>
      <c r="D228" s="37" t="s">
        <v>39</v>
      </c>
    </row>
    <row r="230" spans="1:4" x14ac:dyDescent="0.2">
      <c r="A230" s="37" t="s">
        <v>28</v>
      </c>
      <c r="B230" s="38">
        <v>44356</v>
      </c>
    </row>
    <row r="231" spans="1:4" x14ac:dyDescent="0.2">
      <c r="A231" s="37" t="s">
        <v>29</v>
      </c>
    </row>
    <row r="232" spans="1:4" x14ac:dyDescent="0.2">
      <c r="A232" s="37" t="s">
        <v>30</v>
      </c>
      <c r="B232" s="37" t="s">
        <v>31</v>
      </c>
    </row>
    <row r="233" spans="1:4" x14ac:dyDescent="0.2">
      <c r="A233" s="37" t="s">
        <v>32</v>
      </c>
      <c r="B233" s="37" t="s">
        <v>128</v>
      </c>
    </row>
    <row r="235" spans="1:4" x14ac:dyDescent="0.2">
      <c r="A235" s="37" t="s">
        <v>34</v>
      </c>
      <c r="B235" s="37" t="s">
        <v>35</v>
      </c>
      <c r="C235" s="37" t="s">
        <v>36</v>
      </c>
      <c r="D235" s="37" t="s">
        <v>37</v>
      </c>
    </row>
    <row r="236" spans="1:4" x14ac:dyDescent="0.2">
      <c r="A236" s="37" t="s">
        <v>38</v>
      </c>
      <c r="B236" s="37" t="s">
        <v>38</v>
      </c>
      <c r="C236" s="37">
        <v>541</v>
      </c>
      <c r="D236" s="37" t="s">
        <v>39</v>
      </c>
    </row>
    <row r="238" spans="1:4" x14ac:dyDescent="0.2">
      <c r="A238" s="37" t="s">
        <v>28</v>
      </c>
      <c r="B238" s="38">
        <v>44356</v>
      </c>
    </row>
    <row r="239" spans="1:4" x14ac:dyDescent="0.2">
      <c r="A239" s="37" t="s">
        <v>29</v>
      </c>
    </row>
    <row r="240" spans="1:4" x14ac:dyDescent="0.2">
      <c r="A240" s="37" t="s">
        <v>30</v>
      </c>
      <c r="B240" s="37" t="s">
        <v>31</v>
      </c>
    </row>
    <row r="241" spans="1:4" x14ac:dyDescent="0.2">
      <c r="A241" s="37" t="s">
        <v>32</v>
      </c>
      <c r="B241" s="37" t="s">
        <v>129</v>
      </c>
    </row>
    <row r="243" spans="1:4" x14ac:dyDescent="0.2">
      <c r="A243" s="37" t="s">
        <v>34</v>
      </c>
      <c r="B243" s="37" t="s">
        <v>35</v>
      </c>
      <c r="C243" s="37" t="s">
        <v>36</v>
      </c>
      <c r="D243" s="37" t="s">
        <v>37</v>
      </c>
    </row>
    <row r="244" spans="1:4" x14ac:dyDescent="0.2">
      <c r="A244" s="37" t="s">
        <v>38</v>
      </c>
      <c r="B244" s="37" t="s">
        <v>38</v>
      </c>
      <c r="C244" s="37">
        <v>543</v>
      </c>
      <c r="D244" s="37" t="s">
        <v>39</v>
      </c>
    </row>
    <row r="246" spans="1:4" x14ac:dyDescent="0.2">
      <c r="A246" s="37" t="s">
        <v>28</v>
      </c>
      <c r="B246" s="38">
        <v>44356</v>
      </c>
    </row>
    <row r="247" spans="1:4" x14ac:dyDescent="0.2">
      <c r="A247" s="37" t="s">
        <v>29</v>
      </c>
    </row>
    <row r="248" spans="1:4" x14ac:dyDescent="0.2">
      <c r="A248" s="37" t="s">
        <v>30</v>
      </c>
      <c r="B248" s="37" t="s">
        <v>31</v>
      </c>
    </row>
    <row r="249" spans="1:4" x14ac:dyDescent="0.2">
      <c r="A249" s="37" t="s">
        <v>32</v>
      </c>
      <c r="B249" s="37" t="s">
        <v>130</v>
      </c>
    </row>
    <row r="251" spans="1:4" x14ac:dyDescent="0.2">
      <c r="A251" s="37" t="s">
        <v>34</v>
      </c>
      <c r="B251" s="37" t="s">
        <v>35</v>
      </c>
      <c r="C251" s="37" t="s">
        <v>36</v>
      </c>
      <c r="D251" s="37" t="s">
        <v>37</v>
      </c>
    </row>
    <row r="252" spans="1:4" x14ac:dyDescent="0.2">
      <c r="A252" s="37" t="s">
        <v>38</v>
      </c>
      <c r="B252" s="37" t="s">
        <v>38</v>
      </c>
      <c r="C252" s="37">
        <v>566</v>
      </c>
      <c r="D252" s="37" t="s">
        <v>39</v>
      </c>
    </row>
    <row r="254" spans="1:4" x14ac:dyDescent="0.2">
      <c r="A254" s="37" t="s">
        <v>28</v>
      </c>
      <c r="B254" s="38">
        <v>44356</v>
      </c>
    </row>
    <row r="255" spans="1:4" x14ac:dyDescent="0.2">
      <c r="A255" s="37" t="s">
        <v>29</v>
      </c>
    </row>
    <row r="256" spans="1:4" x14ac:dyDescent="0.2">
      <c r="A256" s="37" t="s">
        <v>30</v>
      </c>
      <c r="B256" s="37" t="s">
        <v>31</v>
      </c>
    </row>
    <row r="257" spans="1:4" x14ac:dyDescent="0.2">
      <c r="A257" s="37" t="s">
        <v>32</v>
      </c>
      <c r="B257" s="37" t="s">
        <v>131</v>
      </c>
    </row>
    <row r="259" spans="1:4" x14ac:dyDescent="0.2">
      <c r="A259" s="37" t="s">
        <v>34</v>
      </c>
      <c r="B259" s="37" t="s">
        <v>35</v>
      </c>
      <c r="C259" s="37" t="s">
        <v>36</v>
      </c>
      <c r="D259" s="37" t="s">
        <v>37</v>
      </c>
    </row>
    <row r="260" spans="1:4" x14ac:dyDescent="0.2">
      <c r="A260" s="37" t="s">
        <v>38</v>
      </c>
      <c r="B260" s="37" t="s">
        <v>38</v>
      </c>
      <c r="C260" s="37">
        <v>539</v>
      </c>
      <c r="D260" s="37" t="s">
        <v>39</v>
      </c>
    </row>
    <row r="262" spans="1:4" x14ac:dyDescent="0.2">
      <c r="A262" s="37" t="s">
        <v>28</v>
      </c>
      <c r="B262" s="38">
        <v>44356</v>
      </c>
    </row>
    <row r="263" spans="1:4" x14ac:dyDescent="0.2">
      <c r="A263" s="37" t="s">
        <v>29</v>
      </c>
    </row>
    <row r="264" spans="1:4" x14ac:dyDescent="0.2">
      <c r="A264" s="37" t="s">
        <v>30</v>
      </c>
      <c r="B264" s="37" t="s">
        <v>31</v>
      </c>
    </row>
    <row r="265" spans="1:4" x14ac:dyDescent="0.2">
      <c r="A265" s="37" t="s">
        <v>32</v>
      </c>
      <c r="B265" s="37" t="s">
        <v>132</v>
      </c>
    </row>
    <row r="267" spans="1:4" x14ac:dyDescent="0.2">
      <c r="A267" s="37" t="s">
        <v>34</v>
      </c>
      <c r="B267" s="37" t="s">
        <v>35</v>
      </c>
      <c r="C267" s="37" t="s">
        <v>36</v>
      </c>
      <c r="D267" s="37" t="s">
        <v>37</v>
      </c>
    </row>
    <row r="268" spans="1:4" x14ac:dyDescent="0.2">
      <c r="A268" s="37" t="s">
        <v>38</v>
      </c>
      <c r="B268" s="37" t="s">
        <v>38</v>
      </c>
      <c r="C268" s="37">
        <v>540</v>
      </c>
      <c r="D268" s="37" t="s">
        <v>39</v>
      </c>
    </row>
    <row r="270" spans="1:4" x14ac:dyDescent="0.2">
      <c r="A270" s="37" t="s">
        <v>28</v>
      </c>
      <c r="B270" s="38">
        <v>44356</v>
      </c>
    </row>
    <row r="271" spans="1:4" x14ac:dyDescent="0.2">
      <c r="A271" s="37" t="s">
        <v>29</v>
      </c>
    </row>
    <row r="272" spans="1:4" x14ac:dyDescent="0.2">
      <c r="A272" s="37" t="s">
        <v>30</v>
      </c>
      <c r="B272" s="37" t="s">
        <v>31</v>
      </c>
    </row>
    <row r="273" spans="1:4" x14ac:dyDescent="0.2">
      <c r="A273" s="37" t="s">
        <v>32</v>
      </c>
      <c r="B273" s="37" t="s">
        <v>133</v>
      </c>
    </row>
    <row r="275" spans="1:4" x14ac:dyDescent="0.2">
      <c r="A275" s="37" t="s">
        <v>34</v>
      </c>
      <c r="B275" s="37" t="s">
        <v>35</v>
      </c>
      <c r="C275" s="37" t="s">
        <v>36</v>
      </c>
      <c r="D275" s="37" t="s">
        <v>37</v>
      </c>
    </row>
    <row r="276" spans="1:4" x14ac:dyDescent="0.2">
      <c r="A276" s="37" t="s">
        <v>38</v>
      </c>
      <c r="B276" s="37" t="s">
        <v>38</v>
      </c>
      <c r="C276" s="37">
        <v>537</v>
      </c>
      <c r="D276" s="37" t="s">
        <v>39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40"/>
  <sheetViews>
    <sheetView tabSelected="1" topLeftCell="I1" zoomScale="110" zoomScaleNormal="110" workbookViewId="0">
      <selection activeCell="L23" sqref="L23"/>
    </sheetView>
  </sheetViews>
  <sheetFormatPr baseColWidth="10" defaultColWidth="11" defaultRowHeight="16" x14ac:dyDescent="0.2"/>
  <cols>
    <col min="1" max="1" width="12" customWidth="1"/>
  </cols>
  <sheetData>
    <row r="1" spans="1:30" x14ac:dyDescent="0.2">
      <c r="A1" s="1" t="s">
        <v>0</v>
      </c>
      <c r="P1" t="s">
        <v>1</v>
      </c>
    </row>
    <row r="2" spans="1:30" x14ac:dyDescent="0.2">
      <c r="A2" s="2">
        <v>44328</v>
      </c>
      <c r="B2" s="3" t="s">
        <v>2</v>
      </c>
      <c r="C2" s="3"/>
      <c r="D2" s="4">
        <v>44328</v>
      </c>
      <c r="E2" s="3" t="s">
        <v>2</v>
      </c>
      <c r="F2" s="5"/>
      <c r="G2" s="4">
        <v>44335</v>
      </c>
      <c r="H2" s="3" t="s">
        <v>3</v>
      </c>
      <c r="I2" s="5"/>
      <c r="J2" s="42">
        <v>44336</v>
      </c>
      <c r="K2" s="3" t="s">
        <v>3</v>
      </c>
      <c r="L2" s="5"/>
      <c r="M2" s="2">
        <v>44337</v>
      </c>
      <c r="N2" s="3" t="s">
        <v>4</v>
      </c>
      <c r="O2" s="5"/>
      <c r="P2" s="42">
        <v>44341</v>
      </c>
      <c r="Q2" s="3" t="s">
        <v>5</v>
      </c>
      <c r="R2" s="5"/>
      <c r="S2" s="42">
        <v>44342</v>
      </c>
      <c r="T2" s="3" t="s">
        <v>6</v>
      </c>
      <c r="U2" s="5"/>
      <c r="V2" s="42">
        <v>44342</v>
      </c>
      <c r="W2" s="3" t="s">
        <v>6</v>
      </c>
      <c r="X2" s="5"/>
      <c r="Y2" s="42">
        <v>44342</v>
      </c>
      <c r="Z2" s="3" t="s">
        <v>6</v>
      </c>
      <c r="AA2" s="5"/>
      <c r="AB2" s="42">
        <v>44343</v>
      </c>
      <c r="AC2" s="3" t="s">
        <v>7</v>
      </c>
      <c r="AD2" s="5"/>
    </row>
    <row r="3" spans="1:30" x14ac:dyDescent="0.2">
      <c r="A3" s="6" t="s">
        <v>8</v>
      </c>
      <c r="B3" s="7" t="s">
        <v>9</v>
      </c>
      <c r="C3" s="8" t="s">
        <v>10</v>
      </c>
      <c r="D3" s="6" t="s">
        <v>8</v>
      </c>
      <c r="E3" s="7" t="s">
        <v>9</v>
      </c>
      <c r="F3" s="8" t="s">
        <v>10</v>
      </c>
      <c r="G3" s="7" t="s">
        <v>8</v>
      </c>
      <c r="H3" s="7" t="s">
        <v>9</v>
      </c>
      <c r="I3" s="8" t="s">
        <v>10</v>
      </c>
      <c r="J3" s="6" t="s">
        <v>8</v>
      </c>
      <c r="K3" s="7" t="s">
        <v>9</v>
      </c>
      <c r="L3" s="8" t="s">
        <v>10</v>
      </c>
      <c r="M3" s="6" t="s">
        <v>8</v>
      </c>
      <c r="N3" s="7" t="s">
        <v>9</v>
      </c>
      <c r="O3" s="8" t="s">
        <v>10</v>
      </c>
      <c r="P3" s="6" t="s">
        <v>8</v>
      </c>
      <c r="Q3" s="7" t="s">
        <v>9</v>
      </c>
      <c r="R3" s="8" t="s">
        <v>10</v>
      </c>
      <c r="S3" s="6" t="s">
        <v>8</v>
      </c>
      <c r="T3" s="7" t="s">
        <v>9</v>
      </c>
      <c r="U3" s="8" t="s">
        <v>10</v>
      </c>
      <c r="V3" s="6" t="s">
        <v>8</v>
      </c>
      <c r="W3" s="7" t="s">
        <v>9</v>
      </c>
      <c r="X3" s="8" t="s">
        <v>10</v>
      </c>
      <c r="Y3" s="6" t="s">
        <v>8</v>
      </c>
      <c r="Z3" s="7" t="s">
        <v>9</v>
      </c>
      <c r="AA3" s="8" t="s">
        <v>10</v>
      </c>
      <c r="AB3" s="6" t="s">
        <v>8</v>
      </c>
      <c r="AC3" s="7" t="s">
        <v>9</v>
      </c>
      <c r="AD3" s="8" t="s">
        <v>10</v>
      </c>
    </row>
    <row r="4" spans="1:30" x14ac:dyDescent="0.2">
      <c r="A4" s="9">
        <v>6070</v>
      </c>
      <c r="B4" s="10">
        <v>5995</v>
      </c>
      <c r="C4" s="11">
        <v>106.06601717798213</v>
      </c>
      <c r="D4" s="9">
        <v>640</v>
      </c>
      <c r="E4" s="10">
        <v>637.5</v>
      </c>
      <c r="F4" s="11">
        <v>3.5355339059327378</v>
      </c>
      <c r="G4" s="12">
        <v>626</v>
      </c>
      <c r="H4" s="10">
        <f>AVERAGE(G4:G5)</f>
        <v>617.5</v>
      </c>
      <c r="I4" s="11">
        <f>STDEV(G4:G5)</f>
        <v>12.020815280171307</v>
      </c>
      <c r="J4" s="9">
        <v>651</v>
      </c>
      <c r="K4" s="10">
        <f>AVERAGE(J4:J5)</f>
        <v>639.5</v>
      </c>
      <c r="L4" s="11">
        <f>STDEV(J4:J5)</f>
        <v>16.263455967290593</v>
      </c>
      <c r="M4" s="9">
        <v>642</v>
      </c>
      <c r="N4" s="10">
        <f>AVERAGE(M4:M5)</f>
        <v>637</v>
      </c>
      <c r="O4" s="11">
        <f>STDEV(M4:M5)</f>
        <v>7.0710678118654755</v>
      </c>
      <c r="P4" s="9">
        <v>701</v>
      </c>
      <c r="Q4" s="10">
        <f>AVERAGE(P4:P5)</f>
        <v>694</v>
      </c>
      <c r="R4" s="11">
        <f>STDEV(P4:P5)</f>
        <v>9.8994949366116654</v>
      </c>
      <c r="S4" s="9">
        <v>672</v>
      </c>
      <c r="T4" s="10">
        <f>AVERAGE(S4:S5)</f>
        <v>678</v>
      </c>
      <c r="U4" s="11">
        <f>STDEV(S4:S5)</f>
        <v>8.4852813742385695</v>
      </c>
      <c r="V4" s="9" t="s">
        <v>11</v>
      </c>
      <c r="W4" s="10" t="e">
        <f>AVERAGE(V4:V5)</f>
        <v>#DIV/0!</v>
      </c>
      <c r="X4" s="13" t="e">
        <f>STDEV(V4:V5)</f>
        <v>#DIV/0!</v>
      </c>
      <c r="Y4" s="9">
        <v>908</v>
      </c>
      <c r="Z4" s="10">
        <f>AVERAGE(Y4:Y5)</f>
        <v>903</v>
      </c>
      <c r="AA4" s="11">
        <f>STDEV(Y4:Y5)</f>
        <v>7.0710678118654755</v>
      </c>
      <c r="AB4" s="9">
        <v>12000</v>
      </c>
      <c r="AC4" s="10">
        <f>AVERAGE(AB4:AB5)</f>
        <v>11000</v>
      </c>
      <c r="AD4" s="11">
        <f>STDEV(AB4:AB5)</f>
        <v>1414.2135623730951</v>
      </c>
    </row>
    <row r="5" spans="1:30" x14ac:dyDescent="0.2">
      <c r="A5" s="9">
        <v>5920</v>
      </c>
      <c r="B5" s="12" t="s">
        <v>12</v>
      </c>
      <c r="C5" s="14">
        <v>1.7692413207336468E-2</v>
      </c>
      <c r="D5" s="9">
        <v>635</v>
      </c>
      <c r="E5" s="12" t="s">
        <v>12</v>
      </c>
      <c r="F5" s="14">
        <v>5.5459355387180199E-3</v>
      </c>
      <c r="G5" s="12">
        <v>609</v>
      </c>
      <c r="H5" s="15" t="s">
        <v>12</v>
      </c>
      <c r="I5" s="16">
        <f>I4/H4</f>
        <v>1.9466907336309808E-2</v>
      </c>
      <c r="J5" s="9">
        <v>628</v>
      </c>
      <c r="K5" s="15" t="s">
        <v>12</v>
      </c>
      <c r="L5" s="16">
        <f>L4/K4</f>
        <v>2.543151832258107E-2</v>
      </c>
      <c r="M5" s="9">
        <v>632</v>
      </c>
      <c r="N5" s="15" t="s">
        <v>12</v>
      </c>
      <c r="O5" s="16">
        <f>O4/N4</f>
        <v>1.1100577412661657E-2</v>
      </c>
      <c r="P5" s="9">
        <v>687</v>
      </c>
      <c r="Q5" s="15" t="s">
        <v>12</v>
      </c>
      <c r="R5" s="16">
        <f>R4/Q4</f>
        <v>1.4264401925953409E-2</v>
      </c>
      <c r="S5" s="9">
        <v>684</v>
      </c>
      <c r="T5" s="15" t="s">
        <v>12</v>
      </c>
      <c r="U5" s="16">
        <f>U4/T4</f>
        <v>1.251516426878845E-2</v>
      </c>
      <c r="V5" s="9" t="s">
        <v>11</v>
      </c>
      <c r="W5" s="15" t="s">
        <v>12</v>
      </c>
      <c r="X5" s="16" t="e">
        <f>X4/W4</f>
        <v>#DIV/0!</v>
      </c>
      <c r="Y5" s="9">
        <v>898</v>
      </c>
      <c r="Z5" s="15" t="s">
        <v>12</v>
      </c>
      <c r="AA5" s="16">
        <f>AA4/Z4</f>
        <v>7.8306398802496964E-3</v>
      </c>
      <c r="AB5" s="9">
        <v>10000</v>
      </c>
      <c r="AC5" s="15" t="s">
        <v>12</v>
      </c>
      <c r="AD5" s="16">
        <f>AD4/AC4</f>
        <v>0.12856486930664501</v>
      </c>
    </row>
    <row r="6" spans="1:30" x14ac:dyDescent="0.2">
      <c r="A6" s="17" t="s">
        <v>13</v>
      </c>
      <c r="B6" s="18"/>
      <c r="C6" s="19"/>
      <c r="D6" s="17" t="s">
        <v>13</v>
      </c>
      <c r="E6" s="18"/>
      <c r="F6" s="19"/>
      <c r="G6" s="18" t="s">
        <v>13</v>
      </c>
      <c r="H6" s="18"/>
      <c r="I6" s="19"/>
      <c r="J6" s="17" t="s">
        <v>13</v>
      </c>
      <c r="K6" s="18"/>
      <c r="L6" s="19"/>
      <c r="M6" s="17" t="s">
        <v>13</v>
      </c>
      <c r="N6" s="18"/>
      <c r="O6" s="19"/>
      <c r="P6" s="9" t="s">
        <v>13</v>
      </c>
      <c r="Q6" s="12"/>
      <c r="R6" s="13"/>
      <c r="S6" s="9" t="s">
        <v>13</v>
      </c>
      <c r="T6" s="12"/>
      <c r="U6" s="13"/>
      <c r="V6" s="17" t="s">
        <v>13</v>
      </c>
      <c r="W6" s="18"/>
      <c r="X6" s="19"/>
      <c r="Y6" s="17" t="s">
        <v>13</v>
      </c>
      <c r="Z6" s="18"/>
      <c r="AA6" s="19"/>
      <c r="AB6" s="17" t="s">
        <v>13</v>
      </c>
      <c r="AC6" s="18"/>
      <c r="AD6" s="19"/>
    </row>
    <row r="7" spans="1:30" x14ac:dyDescent="0.2">
      <c r="A7" s="20">
        <v>44344</v>
      </c>
      <c r="B7" s="18" t="s">
        <v>14</v>
      </c>
      <c r="C7" s="19"/>
      <c r="D7" s="20">
        <v>44347</v>
      </c>
      <c r="E7" s="18" t="s">
        <v>14</v>
      </c>
      <c r="F7" s="19"/>
      <c r="G7" s="20">
        <v>44347</v>
      </c>
      <c r="H7" s="18" t="s">
        <v>14</v>
      </c>
      <c r="I7" s="19"/>
      <c r="J7" s="44">
        <v>44350</v>
      </c>
      <c r="K7" s="45" t="s">
        <v>91</v>
      </c>
      <c r="L7" s="46"/>
      <c r="M7" s="44">
        <v>44350</v>
      </c>
      <c r="N7" s="45" t="s">
        <v>92</v>
      </c>
      <c r="O7" s="45"/>
      <c r="P7" s="44">
        <v>44354</v>
      </c>
      <c r="Q7" s="45" t="s">
        <v>134</v>
      </c>
      <c r="R7" s="46"/>
      <c r="S7" s="44">
        <v>44356</v>
      </c>
      <c r="T7" s="45" t="s">
        <v>135</v>
      </c>
      <c r="U7" s="46"/>
      <c r="V7" s="12"/>
      <c r="W7" s="12"/>
      <c r="X7" s="12"/>
    </row>
    <row r="8" spans="1:30" x14ac:dyDescent="0.2">
      <c r="A8" s="6" t="s">
        <v>8</v>
      </c>
      <c r="B8" s="7" t="s">
        <v>9</v>
      </c>
      <c r="C8" s="8" t="s">
        <v>10</v>
      </c>
      <c r="D8" s="6" t="s">
        <v>8</v>
      </c>
      <c r="E8" s="7" t="s">
        <v>9</v>
      </c>
      <c r="F8" s="8" t="s">
        <v>10</v>
      </c>
      <c r="G8" s="6" t="s">
        <v>8</v>
      </c>
      <c r="H8" s="7" t="s">
        <v>9</v>
      </c>
      <c r="I8" s="8" t="s">
        <v>10</v>
      </c>
      <c r="J8" s="6" t="s">
        <v>8</v>
      </c>
      <c r="K8" s="7" t="s">
        <v>9</v>
      </c>
      <c r="L8" s="8" t="s">
        <v>10</v>
      </c>
      <c r="M8" s="6" t="s">
        <v>8</v>
      </c>
      <c r="N8" s="7" t="s">
        <v>9</v>
      </c>
      <c r="O8" s="7" t="s">
        <v>10</v>
      </c>
      <c r="P8" s="6" t="s">
        <v>8</v>
      </c>
      <c r="Q8" s="7" t="s">
        <v>9</v>
      </c>
      <c r="R8" s="8" t="s">
        <v>10</v>
      </c>
      <c r="S8" s="6" t="s">
        <v>8</v>
      </c>
      <c r="T8" s="7" t="s">
        <v>9</v>
      </c>
      <c r="U8" s="8" t="s">
        <v>10</v>
      </c>
      <c r="V8" s="12"/>
      <c r="W8" s="12"/>
      <c r="X8" s="12"/>
    </row>
    <row r="9" spans="1:30" x14ac:dyDescent="0.2">
      <c r="A9" s="9">
        <v>953</v>
      </c>
      <c r="B9" s="10">
        <f>AVERAGE(A9:A10)</f>
        <v>945.5</v>
      </c>
      <c r="C9" s="11">
        <f>STDEV(A9:A10)</f>
        <v>10.606601717798213</v>
      </c>
      <c r="D9" s="9">
        <v>932</v>
      </c>
      <c r="E9" s="10">
        <f>AVERAGE(D9:D10)</f>
        <v>935.5</v>
      </c>
      <c r="F9" s="11">
        <f>STDEV(D9:D10)</f>
        <v>4.9497474683058327</v>
      </c>
      <c r="G9" s="9">
        <v>831</v>
      </c>
      <c r="H9" s="10">
        <f>AVERAGE(G9:G10)</f>
        <v>839</v>
      </c>
      <c r="I9" s="11">
        <f>STDEV(G9:G10)</f>
        <v>11.313708498984761</v>
      </c>
      <c r="J9" s="9">
        <f>'8 mlh'!C92</f>
        <v>855</v>
      </c>
      <c r="K9" s="10">
        <f>AVERAGE(J9:J10)</f>
        <v>840</v>
      </c>
      <c r="L9" s="11">
        <f>STDEV(J9:J10)</f>
        <v>21.213203435596427</v>
      </c>
      <c r="M9" s="9">
        <f>'6 &amp; 4 mlh'!C12</f>
        <v>838</v>
      </c>
      <c r="N9" s="10">
        <f>AVERAGE(M9:M10)</f>
        <v>841.5</v>
      </c>
      <c r="O9" s="63">
        <f>STDEV(M9:M10)</f>
        <v>4.9497474683058327</v>
      </c>
      <c r="P9" s="9">
        <f>'mother sol'!C12</f>
        <v>787</v>
      </c>
      <c r="Q9" s="10">
        <f>AVERAGE(P9:P12)</f>
        <v>794</v>
      </c>
      <c r="R9" s="11">
        <f>STDEV(P9:P10)</f>
        <v>9.8994949366116654</v>
      </c>
      <c r="S9" s="9">
        <f>'2 1 &amp; 10 mlh'!C140</f>
        <v>839</v>
      </c>
      <c r="T9" s="10">
        <f>AVERAGE(S9:S10)</f>
        <v>826.5</v>
      </c>
      <c r="U9" s="11">
        <f>STDEV(S9:S10)</f>
        <v>17.677669529663689</v>
      </c>
    </row>
    <row r="10" spans="1:30" x14ac:dyDescent="0.2">
      <c r="A10" s="9">
        <v>938</v>
      </c>
      <c r="B10" s="15" t="s">
        <v>12</v>
      </c>
      <c r="C10" s="16">
        <f>C9/B9</f>
        <v>1.1217981721626878E-2</v>
      </c>
      <c r="D10" s="9">
        <v>939</v>
      </c>
      <c r="E10" s="15" t="s">
        <v>12</v>
      </c>
      <c r="F10" s="16">
        <f>F9/E9</f>
        <v>5.2910181382210932E-3</v>
      </c>
      <c r="G10" s="9">
        <v>847</v>
      </c>
      <c r="H10" s="15" t="s">
        <v>12</v>
      </c>
      <c r="I10" s="16">
        <f>I9/H9</f>
        <v>1.348475387244906E-2</v>
      </c>
      <c r="J10" s="9">
        <f>'8 mlh'!C100</f>
        <v>825</v>
      </c>
      <c r="K10" s="15" t="s">
        <v>12</v>
      </c>
      <c r="L10" s="16">
        <f>L9/K9</f>
        <v>2.525381361380527E-2</v>
      </c>
      <c r="M10" s="9">
        <f>'6 &amp; 4 mlh'!C20</f>
        <v>845</v>
      </c>
      <c r="N10" s="15" t="s">
        <v>12</v>
      </c>
      <c r="O10" s="64">
        <f>O9/N9</f>
        <v>5.8820528440948691E-3</v>
      </c>
      <c r="P10" s="9">
        <f>'mother sol'!C20</f>
        <v>801</v>
      </c>
      <c r="Q10" s="15" t="s">
        <v>12</v>
      </c>
      <c r="R10" s="16">
        <f>R9/Q9</f>
        <v>1.2467877753918975E-2</v>
      </c>
      <c r="S10" s="9">
        <f>'2 1 &amp; 10 mlh'!C148</f>
        <v>814</v>
      </c>
      <c r="T10" s="15" t="s">
        <v>12</v>
      </c>
      <c r="U10" s="16">
        <f>U9/T9</f>
        <v>2.1388589872551347E-2</v>
      </c>
    </row>
    <row r="11" spans="1:30" x14ac:dyDescent="0.2">
      <c r="A11" s="17" t="s">
        <v>13</v>
      </c>
      <c r="B11" s="18"/>
      <c r="C11" s="19"/>
      <c r="D11" s="17" t="s">
        <v>13</v>
      </c>
      <c r="E11" s="18"/>
      <c r="F11" s="19"/>
      <c r="G11" s="17" t="s">
        <v>13</v>
      </c>
      <c r="H11" s="18"/>
      <c r="I11" s="19"/>
      <c r="J11" s="17" t="s">
        <v>13</v>
      </c>
      <c r="K11" s="18"/>
      <c r="L11" s="19"/>
      <c r="M11" s="17"/>
      <c r="N11" s="18"/>
      <c r="O11" s="18"/>
      <c r="P11" s="9">
        <f>'mother sol'!C28</f>
        <v>797</v>
      </c>
      <c r="Q11" s="12"/>
      <c r="R11" s="13"/>
      <c r="S11" s="17"/>
      <c r="T11" s="18"/>
      <c r="U11" s="19"/>
    </row>
    <row r="12" spans="1:30" x14ac:dyDescent="0.2">
      <c r="A12" s="12"/>
      <c r="B12" s="12"/>
      <c r="C12" s="12"/>
      <c r="P12" s="17">
        <f>'mother sol'!C36</f>
        <v>791</v>
      </c>
      <c r="Q12" s="18"/>
      <c r="R12" s="19"/>
    </row>
    <row r="13" spans="1:30" x14ac:dyDescent="0.2">
      <c r="A13" s="21" t="s">
        <v>15</v>
      </c>
      <c r="B13" s="1"/>
      <c r="C13" s="1"/>
      <c r="D13" s="1"/>
      <c r="E13" s="1"/>
      <c r="F13" s="1"/>
    </row>
    <row r="14" spans="1:30" x14ac:dyDescent="0.2">
      <c r="A14" s="1" t="s">
        <v>16</v>
      </c>
      <c r="B14" s="1" t="s">
        <v>17</v>
      </c>
      <c r="C14" s="1" t="s">
        <v>18</v>
      </c>
      <c r="D14" s="1" t="s">
        <v>19</v>
      </c>
      <c r="E14" s="1" t="s">
        <v>10</v>
      </c>
      <c r="F14" s="1" t="s">
        <v>18</v>
      </c>
      <c r="L14" s="54">
        <f>AVERAGE(K9,N9,Q9,T9)/1000</f>
        <v>0.82550000000000001</v>
      </c>
      <c r="M14" t="s">
        <v>137</v>
      </c>
    </row>
    <row r="15" spans="1:30" x14ac:dyDescent="0.2">
      <c r="A15">
        <v>1</v>
      </c>
      <c r="B15" s="22">
        <v>0.21828908554572271</v>
      </c>
      <c r="C15">
        <v>1110</v>
      </c>
      <c r="D15" s="23">
        <v>0.44765648949289799</v>
      </c>
      <c r="E15" s="22">
        <v>5.7616958521446446E-3</v>
      </c>
      <c r="F15" s="24">
        <v>26.859389369573879</v>
      </c>
    </row>
    <row r="16" spans="1:30" x14ac:dyDescent="0.2">
      <c r="A16">
        <v>2</v>
      </c>
      <c r="B16" s="22">
        <v>0.33923303834808261</v>
      </c>
      <c r="C16">
        <v>180</v>
      </c>
      <c r="D16" s="23">
        <v>0.8809769939209694</v>
      </c>
      <c r="E16" s="22">
        <v>5.8927941411104773E-3</v>
      </c>
      <c r="F16" s="24">
        <v>52.858619635258165</v>
      </c>
    </row>
    <row r="17" spans="1:6" x14ac:dyDescent="0.2">
      <c r="A17">
        <v>4</v>
      </c>
      <c r="B17" s="22">
        <v>0.47982708933717577</v>
      </c>
      <c r="C17">
        <v>150</v>
      </c>
      <c r="D17" s="23">
        <v>1.8022793173548504</v>
      </c>
      <c r="E17" s="22">
        <v>1.116733792906183E-2</v>
      </c>
      <c r="F17" s="24">
        <v>108.13675904129101</v>
      </c>
    </row>
    <row r="18" spans="1:6" x14ac:dyDescent="0.2">
      <c r="A18">
        <v>6</v>
      </c>
      <c r="B18" s="22">
        <v>0.54317111459968603</v>
      </c>
      <c r="C18">
        <v>90</v>
      </c>
      <c r="D18" s="23">
        <v>2.6341940496822684</v>
      </c>
      <c r="E18" s="22">
        <v>2.594058805371283E-2</v>
      </c>
      <c r="F18" s="24">
        <v>158.05164298093609</v>
      </c>
    </row>
    <row r="19" spans="1:6" x14ac:dyDescent="0.2">
      <c r="A19">
        <v>8</v>
      </c>
      <c r="B19" s="22">
        <v>0.58170445660672399</v>
      </c>
      <c r="C19">
        <v>90</v>
      </c>
      <c r="D19" s="23">
        <v>3.5794810740135405</v>
      </c>
      <c r="E19" s="22">
        <v>3.1677441294754374E-2</v>
      </c>
      <c r="F19" s="24">
        <v>214.76886444081242</v>
      </c>
    </row>
    <row r="20" spans="1:6" x14ac:dyDescent="0.2">
      <c r="A20">
        <v>10</v>
      </c>
      <c r="B20" s="22">
        <v>0.59757085020242917</v>
      </c>
      <c r="C20">
        <v>120</v>
      </c>
      <c r="D20" s="23">
        <v>4.4062408370741935</v>
      </c>
      <c r="E20" s="22">
        <v>3.5213055757576342E-2</v>
      </c>
      <c r="F20" s="24">
        <v>264.37445022445161</v>
      </c>
    </row>
    <row r="23" spans="1:6" x14ac:dyDescent="0.2">
      <c r="A23" s="21" t="s">
        <v>20</v>
      </c>
      <c r="B23" s="1"/>
      <c r="C23" s="1"/>
      <c r="D23" s="1"/>
      <c r="E23" s="1"/>
      <c r="F23" s="1"/>
    </row>
    <row r="24" spans="1:6" x14ac:dyDescent="0.2">
      <c r="A24" s="1" t="s">
        <v>16</v>
      </c>
      <c r="B24" s="1" t="s">
        <v>17</v>
      </c>
      <c r="C24" s="1" t="s">
        <v>18</v>
      </c>
      <c r="D24" s="1" t="s">
        <v>19</v>
      </c>
      <c r="E24" s="1" t="s">
        <v>10</v>
      </c>
      <c r="F24" s="1" t="s">
        <v>18</v>
      </c>
    </row>
    <row r="25" spans="1:6" x14ac:dyDescent="0.2">
      <c r="A25">
        <v>1</v>
      </c>
      <c r="B25" s="22">
        <v>0.18474374255065554</v>
      </c>
      <c r="C25">
        <v>930</v>
      </c>
      <c r="D25" s="23">
        <v>0.4459066255627302</v>
      </c>
      <c r="E25" s="22">
        <v>5.7510315112948756E-3</v>
      </c>
      <c r="F25" s="23">
        <v>1.4005555555555556</v>
      </c>
    </row>
    <row r="26" spans="1:6" x14ac:dyDescent="0.2">
      <c r="A26">
        <v>2</v>
      </c>
      <c r="B26" s="22">
        <v>0.32419547079856975</v>
      </c>
      <c r="C26">
        <v>360</v>
      </c>
      <c r="D26" s="23">
        <v>0.88810728222075308</v>
      </c>
      <c r="E26" s="22">
        <v>4.9226244825513058E-3</v>
      </c>
      <c r="F26" s="23">
        <v>3.2063888888888887</v>
      </c>
    </row>
    <row r="27" spans="1:6" x14ac:dyDescent="0.2">
      <c r="A27">
        <v>4</v>
      </c>
      <c r="B27" s="22">
        <v>0.40085515766969537</v>
      </c>
      <c r="C27">
        <v>270</v>
      </c>
      <c r="D27" s="23">
        <v>1.7824200853838439</v>
      </c>
      <c r="E27" s="22">
        <v>1.354837653143876E-2</v>
      </c>
      <c r="F27" s="23">
        <v>1.3241666666666667</v>
      </c>
    </row>
    <row r="28" spans="1:6" x14ac:dyDescent="0.2">
      <c r="A28">
        <v>6</v>
      </c>
      <c r="B28" s="22">
        <v>0.56761090326028862</v>
      </c>
      <c r="C28">
        <v>130</v>
      </c>
      <c r="D28" s="23">
        <v>2.6703658786062245</v>
      </c>
      <c r="E28" s="22">
        <v>2.4938501388886414E-2</v>
      </c>
      <c r="F28" s="23">
        <v>2.5547222222222223</v>
      </c>
    </row>
    <row r="29" spans="1:6" x14ac:dyDescent="0.2">
      <c r="A29">
        <v>8</v>
      </c>
      <c r="B29" s="22">
        <v>0.55737704918032782</v>
      </c>
      <c r="C29">
        <v>30</v>
      </c>
      <c r="D29" s="23">
        <v>3.5466576192278731</v>
      </c>
      <c r="E29" s="22">
        <v>3.1953721822972909E-2</v>
      </c>
      <c r="F29" s="23">
        <v>0.89388888888888884</v>
      </c>
    </row>
    <row r="30" spans="1:6" x14ac:dyDescent="0.2">
      <c r="A30">
        <v>10</v>
      </c>
      <c r="B30" s="22">
        <v>0.57958751983077739</v>
      </c>
      <c r="C30">
        <v>90</v>
      </c>
      <c r="D30" s="23">
        <v>4.4746172976633964</v>
      </c>
      <c r="E30" s="22">
        <v>3.5652291944266182E-2</v>
      </c>
      <c r="F30" s="23">
        <v>1.3994444444444445</v>
      </c>
    </row>
    <row r="32" spans="1:6" x14ac:dyDescent="0.2">
      <c r="A32" t="s">
        <v>136</v>
      </c>
      <c r="B32" t="s">
        <v>21</v>
      </c>
    </row>
    <row r="33" spans="1:6" x14ac:dyDescent="0.2">
      <c r="A33" s="21" t="s">
        <v>72</v>
      </c>
      <c r="B33" s="1"/>
      <c r="C33" s="1"/>
      <c r="D33" s="1"/>
      <c r="E33" s="1"/>
      <c r="F33" s="1"/>
    </row>
    <row r="34" spans="1:6" x14ac:dyDescent="0.2">
      <c r="A34" s="1" t="s">
        <v>16</v>
      </c>
      <c r="B34" s="1" t="s">
        <v>17</v>
      </c>
      <c r="C34" s="1" t="s">
        <v>18</v>
      </c>
      <c r="D34" s="1" t="s">
        <v>19</v>
      </c>
      <c r="E34" s="1" t="s">
        <v>10</v>
      </c>
      <c r="F34" s="1" t="s">
        <v>18</v>
      </c>
    </row>
    <row r="35" spans="1:6" x14ac:dyDescent="0.2">
      <c r="A35">
        <v>1</v>
      </c>
      <c r="B35" s="22">
        <f>'2 1 &amp; 10 mlh'!L14</f>
        <v>0.1712846347607053</v>
      </c>
      <c r="C35">
        <f>'2 1 &amp; 10 mlh'!J14*60</f>
        <v>975</v>
      </c>
      <c r="D35" s="23">
        <v>0.32836243263914111</v>
      </c>
      <c r="E35" s="22">
        <v>4.0965471316547972E-3</v>
      </c>
      <c r="F35" s="54">
        <v>0.81611111111111112</v>
      </c>
    </row>
    <row r="36" spans="1:6" x14ac:dyDescent="0.2">
      <c r="A36">
        <v>2</v>
      </c>
      <c r="B36" s="22">
        <f>'2 1 &amp; 10 mlh'!L9</f>
        <v>0.29974811083123426</v>
      </c>
      <c r="C36">
        <f>'2 1 &amp; 10 mlh'!I9</f>
        <v>300</v>
      </c>
      <c r="D36" s="23">
        <v>0.65691605353778149</v>
      </c>
      <c r="E36" s="22">
        <v>4.1855411762093762E-3</v>
      </c>
      <c r="F36" s="54">
        <v>3.0283333333333333</v>
      </c>
    </row>
    <row r="37" spans="1:6" x14ac:dyDescent="0.2">
      <c r="A37">
        <v>4</v>
      </c>
      <c r="B37" s="22">
        <f>'6 &amp; 4 mlh'!L18</f>
        <v>0.37908496732026142</v>
      </c>
      <c r="C37">
        <f>'6 &amp; 4 mlh'!I18</f>
        <v>210</v>
      </c>
      <c r="D37" s="23">
        <v>1.2956067160988622</v>
      </c>
      <c r="E37" s="22">
        <v>7.8713002684297224E-3</v>
      </c>
      <c r="F37" s="54">
        <v>1.9402777777777778</v>
      </c>
    </row>
    <row r="38" spans="1:6" x14ac:dyDescent="0.2">
      <c r="A38">
        <v>6</v>
      </c>
      <c r="B38" s="22">
        <f>'6 &amp; 4 mlh'!L6</f>
        <v>0.49910873440285203</v>
      </c>
      <c r="C38">
        <f>'6 &amp; 4 mlh'!I6</f>
        <v>60</v>
      </c>
      <c r="D38" s="23">
        <v>1.9287706898795929</v>
      </c>
      <c r="E38" s="22">
        <v>1.7160890738629569E-2</v>
      </c>
      <c r="F38" s="54">
        <v>2.2669444444444449</v>
      </c>
    </row>
    <row r="39" spans="1:6" x14ac:dyDescent="0.2">
      <c r="A39">
        <v>8</v>
      </c>
      <c r="B39" s="22">
        <f>'8 mlh'!L7</f>
        <v>0.55238095238095242</v>
      </c>
      <c r="C39">
        <f>'8 mlh'!I7</f>
        <v>10</v>
      </c>
      <c r="D39" s="23">
        <v>2.4920129179447907</v>
      </c>
      <c r="E39" s="22">
        <v>2.0270526786266004E-2</v>
      </c>
      <c r="F39" s="54">
        <v>1.8711111111111112</v>
      </c>
    </row>
    <row r="40" spans="1:6" x14ac:dyDescent="0.2">
      <c r="A40">
        <v>10</v>
      </c>
      <c r="B40" s="22">
        <f>'2 1 &amp; 10 mlh'!L30</f>
        <v>0.65456745311554754</v>
      </c>
      <c r="C40">
        <f>'2 1 &amp; 10 mlh'!I30</f>
        <v>90</v>
      </c>
      <c r="D40" s="23">
        <v>3.2697577681952041</v>
      </c>
      <c r="E40" s="22">
        <v>3.1806933164852107E-2</v>
      </c>
      <c r="F40" s="54">
        <v>2.7952777777777778</v>
      </c>
    </row>
  </sheetData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D195D-6514-4647-8F48-E5A47C02B80F}">
  <dimension ref="A1:D52"/>
  <sheetViews>
    <sheetView workbookViewId="0">
      <selection activeCell="C44" sqref="C44"/>
    </sheetView>
  </sheetViews>
  <sheetFormatPr baseColWidth="10" defaultColWidth="8.83203125" defaultRowHeight="15" x14ac:dyDescent="0.2"/>
  <cols>
    <col min="1" max="1" width="18.33203125" style="37" bestFit="1" customWidth="1"/>
    <col min="2" max="2" width="14" style="37" bestFit="1" customWidth="1"/>
    <col min="3" max="3" width="6.5" style="37" bestFit="1" customWidth="1"/>
    <col min="4" max="4" width="5.5" style="37" bestFit="1" customWidth="1"/>
    <col min="5" max="16384" width="8.83203125" style="36"/>
  </cols>
  <sheetData>
    <row r="1" spans="1:4" x14ac:dyDescent="0.2">
      <c r="A1" s="37" t="s">
        <v>22</v>
      </c>
      <c r="B1" s="38">
        <v>44356</v>
      </c>
    </row>
    <row r="2" spans="1:4" x14ac:dyDescent="0.2">
      <c r="A2" s="37" t="s">
        <v>23</v>
      </c>
      <c r="B2" s="37" t="s">
        <v>24</v>
      </c>
    </row>
    <row r="3" spans="1:4" x14ac:dyDescent="0.2">
      <c r="A3" s="37" t="s">
        <v>25</v>
      </c>
      <c r="B3" s="37" t="s">
        <v>26</v>
      </c>
    </row>
    <row r="4" spans="1:4" x14ac:dyDescent="0.2">
      <c r="A4" s="37" t="s">
        <v>27</v>
      </c>
      <c r="B4" s="37" t="s">
        <v>26</v>
      </c>
    </row>
    <row r="6" spans="1:4" x14ac:dyDescent="0.2">
      <c r="A6" s="37" t="s">
        <v>28</v>
      </c>
      <c r="B6" s="38">
        <v>44354</v>
      </c>
    </row>
    <row r="7" spans="1:4" x14ac:dyDescent="0.2">
      <c r="A7" s="37" t="s">
        <v>29</v>
      </c>
    </row>
    <row r="8" spans="1:4" x14ac:dyDescent="0.2">
      <c r="A8" s="37" t="s">
        <v>30</v>
      </c>
      <c r="B8" s="37" t="s">
        <v>31</v>
      </c>
    </row>
    <row r="9" spans="1:4" x14ac:dyDescent="0.2">
      <c r="A9" s="37" t="s">
        <v>32</v>
      </c>
      <c r="B9" s="37" t="s">
        <v>94</v>
      </c>
    </row>
    <row r="11" spans="1:4" x14ac:dyDescent="0.2">
      <c r="A11" s="37" t="s">
        <v>34</v>
      </c>
      <c r="B11" s="37" t="s">
        <v>35</v>
      </c>
      <c r="C11" s="37" t="s">
        <v>36</v>
      </c>
      <c r="D11" s="37" t="s">
        <v>37</v>
      </c>
    </row>
    <row r="12" spans="1:4" x14ac:dyDescent="0.2">
      <c r="A12" s="37" t="s">
        <v>38</v>
      </c>
      <c r="B12" s="37" t="s">
        <v>38</v>
      </c>
      <c r="C12" s="37">
        <v>787</v>
      </c>
      <c r="D12" s="37" t="s">
        <v>39</v>
      </c>
    </row>
    <row r="14" spans="1:4" x14ac:dyDescent="0.2">
      <c r="A14" s="37" t="s">
        <v>28</v>
      </c>
      <c r="B14" s="38">
        <v>44354</v>
      </c>
    </row>
    <row r="15" spans="1:4" x14ac:dyDescent="0.2">
      <c r="A15" s="37" t="s">
        <v>29</v>
      </c>
    </row>
    <row r="16" spans="1:4" x14ac:dyDescent="0.2">
      <c r="A16" s="37" t="s">
        <v>30</v>
      </c>
      <c r="B16" s="37" t="s">
        <v>31</v>
      </c>
    </row>
    <row r="17" spans="1:4" x14ac:dyDescent="0.2">
      <c r="A17" s="37" t="s">
        <v>32</v>
      </c>
      <c r="B17" s="37" t="s">
        <v>95</v>
      </c>
    </row>
    <row r="19" spans="1:4" x14ac:dyDescent="0.2">
      <c r="A19" s="37" t="s">
        <v>34</v>
      </c>
      <c r="B19" s="37" t="s">
        <v>35</v>
      </c>
      <c r="C19" s="37" t="s">
        <v>36</v>
      </c>
      <c r="D19" s="37" t="s">
        <v>37</v>
      </c>
    </row>
    <row r="20" spans="1:4" x14ac:dyDescent="0.2">
      <c r="A20" s="37" t="s">
        <v>38</v>
      </c>
      <c r="B20" s="37" t="s">
        <v>38</v>
      </c>
      <c r="C20" s="37">
        <v>801</v>
      </c>
      <c r="D20" s="37" t="s">
        <v>39</v>
      </c>
    </row>
    <row r="22" spans="1:4" x14ac:dyDescent="0.2">
      <c r="A22" s="37" t="s">
        <v>28</v>
      </c>
      <c r="B22" s="38">
        <v>44354</v>
      </c>
    </row>
    <row r="23" spans="1:4" x14ac:dyDescent="0.2">
      <c r="A23" s="37" t="s">
        <v>29</v>
      </c>
    </row>
    <row r="24" spans="1:4" x14ac:dyDescent="0.2">
      <c r="A24" s="37" t="s">
        <v>30</v>
      </c>
      <c r="B24" s="37" t="s">
        <v>31</v>
      </c>
    </row>
    <row r="25" spans="1:4" x14ac:dyDescent="0.2">
      <c r="A25" s="37" t="s">
        <v>32</v>
      </c>
      <c r="B25" s="37" t="s">
        <v>96</v>
      </c>
    </row>
    <row r="27" spans="1:4" x14ac:dyDescent="0.2">
      <c r="A27" s="37" t="s">
        <v>34</v>
      </c>
      <c r="B27" s="37" t="s">
        <v>35</v>
      </c>
      <c r="C27" s="37" t="s">
        <v>36</v>
      </c>
      <c r="D27" s="37" t="s">
        <v>37</v>
      </c>
    </row>
    <row r="28" spans="1:4" x14ac:dyDescent="0.2">
      <c r="A28" s="37" t="s">
        <v>38</v>
      </c>
      <c r="B28" s="37" t="s">
        <v>38</v>
      </c>
      <c r="C28" s="37">
        <v>797</v>
      </c>
      <c r="D28" s="37" t="s">
        <v>39</v>
      </c>
    </row>
    <row r="30" spans="1:4" x14ac:dyDescent="0.2">
      <c r="A30" s="37" t="s">
        <v>28</v>
      </c>
      <c r="B30" s="38">
        <v>44354</v>
      </c>
    </row>
    <row r="31" spans="1:4" x14ac:dyDescent="0.2">
      <c r="A31" s="37" t="s">
        <v>29</v>
      </c>
    </row>
    <row r="32" spans="1:4" x14ac:dyDescent="0.2">
      <c r="A32" s="37" t="s">
        <v>30</v>
      </c>
      <c r="B32" s="37" t="s">
        <v>31</v>
      </c>
    </row>
    <row r="33" spans="1:4" x14ac:dyDescent="0.2">
      <c r="A33" s="37" t="s">
        <v>32</v>
      </c>
      <c r="B33" s="37" t="s">
        <v>97</v>
      </c>
    </row>
    <row r="35" spans="1:4" x14ac:dyDescent="0.2">
      <c r="A35" s="37" t="s">
        <v>34</v>
      </c>
      <c r="B35" s="37" t="s">
        <v>35</v>
      </c>
      <c r="C35" s="37" t="s">
        <v>36</v>
      </c>
      <c r="D35" s="37" t="s">
        <v>37</v>
      </c>
    </row>
    <row r="36" spans="1:4" x14ac:dyDescent="0.2">
      <c r="A36" s="37" t="s">
        <v>38</v>
      </c>
      <c r="B36" s="37" t="s">
        <v>38</v>
      </c>
      <c r="C36" s="37">
        <v>791</v>
      </c>
      <c r="D36" s="37" t="s">
        <v>39</v>
      </c>
    </row>
    <row r="38" spans="1:4" x14ac:dyDescent="0.2">
      <c r="A38" s="37" t="s">
        <v>28</v>
      </c>
      <c r="B38" s="38">
        <v>44354</v>
      </c>
    </row>
    <row r="39" spans="1:4" x14ac:dyDescent="0.2">
      <c r="A39" s="37" t="s">
        <v>29</v>
      </c>
    </row>
    <row r="40" spans="1:4" x14ac:dyDescent="0.2">
      <c r="A40" s="37" t="s">
        <v>30</v>
      </c>
      <c r="B40" s="37" t="s">
        <v>31</v>
      </c>
    </row>
    <row r="41" spans="1:4" x14ac:dyDescent="0.2">
      <c r="A41" s="37" t="s">
        <v>32</v>
      </c>
      <c r="B41" s="37" t="s">
        <v>98</v>
      </c>
    </row>
    <row r="43" spans="1:4" x14ac:dyDescent="0.2">
      <c r="A43" s="37" t="s">
        <v>34</v>
      </c>
      <c r="B43" s="37" t="s">
        <v>35</v>
      </c>
      <c r="C43" s="37" t="s">
        <v>36</v>
      </c>
      <c r="D43" s="37" t="s">
        <v>37</v>
      </c>
    </row>
    <row r="44" spans="1:4" x14ac:dyDescent="0.2">
      <c r="A44" s="37" t="s">
        <v>38</v>
      </c>
      <c r="B44" s="37" t="s">
        <v>38</v>
      </c>
      <c r="C44" s="37">
        <v>6270</v>
      </c>
      <c r="D44" s="37" t="s">
        <v>39</v>
      </c>
    </row>
    <row r="46" spans="1:4" x14ac:dyDescent="0.2">
      <c r="A46" s="37" t="s">
        <v>28</v>
      </c>
      <c r="B46" s="38">
        <v>44354</v>
      </c>
    </row>
    <row r="47" spans="1:4" x14ac:dyDescent="0.2">
      <c r="A47" s="37" t="s">
        <v>29</v>
      </c>
    </row>
    <row r="48" spans="1:4" x14ac:dyDescent="0.2">
      <c r="A48" s="37" t="s">
        <v>30</v>
      </c>
      <c r="B48" s="37" t="s">
        <v>31</v>
      </c>
    </row>
    <row r="49" spans="1:4" x14ac:dyDescent="0.2">
      <c r="A49" s="37" t="s">
        <v>32</v>
      </c>
      <c r="B49" s="37" t="s">
        <v>99</v>
      </c>
    </row>
    <row r="51" spans="1:4" x14ac:dyDescent="0.2">
      <c r="A51" s="37" t="s">
        <v>34</v>
      </c>
      <c r="B51" s="37" t="s">
        <v>35</v>
      </c>
      <c r="C51" s="37" t="s">
        <v>36</v>
      </c>
      <c r="D51" s="37" t="s">
        <v>37</v>
      </c>
    </row>
    <row r="52" spans="1:4" x14ac:dyDescent="0.2">
      <c r="A52" s="37" t="s">
        <v>38</v>
      </c>
      <c r="B52" s="37" t="s">
        <v>38</v>
      </c>
      <c r="C52" s="37">
        <v>6270</v>
      </c>
      <c r="D52" s="37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8 mlh</vt:lpstr>
      <vt:lpstr>6 &amp; 4 mlh</vt:lpstr>
      <vt:lpstr>2 1 &amp; 10 mlh</vt:lpstr>
      <vt:lpstr>Summary 3</vt:lpstr>
      <vt:lpstr>mother sol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 HD</dc:creator>
  <cp:lastModifiedBy>Shu HD</cp:lastModifiedBy>
  <dcterms:created xsi:type="dcterms:W3CDTF">2021-06-09T21:11:12Z</dcterms:created>
  <dcterms:modified xsi:type="dcterms:W3CDTF">2022-01-25T20:49:33Z</dcterms:modified>
</cp:coreProperties>
</file>